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21b341b5ab182ca0/Desktop/DN/"/>
    </mc:Choice>
  </mc:AlternateContent>
  <xr:revisionPtr revIDLastSave="0" documentId="8_{9BACC813-F82D-46D0-BD23-E8392D1179B5}" xr6:coauthVersionLast="47" xr6:coauthVersionMax="47" xr10:uidLastSave="{00000000-0000-0000-0000-000000000000}"/>
  <bookViews>
    <workbookView xWindow="-108" yWindow="-108" windowWidth="23256" windowHeight="12456" tabRatio="892" xr2:uid="{00000000-000D-0000-FFFF-FFFF00000000}"/>
  </bookViews>
  <sheets>
    <sheet name="タイトル・説明文・ディレクトリ・広告表示オプション" sheetId="18" r:id="rId1"/>
    <sheet name="キーワード・入稿URL" sheetId="19" r:id="rId2"/>
    <sheet name="ネクサス" sheetId="2" r:id="rId3"/>
    <sheet name="ALTネクサス" sheetId="22" r:id="rId4"/>
    <sheet name="META" sheetId="7" r:id="rId5"/>
    <sheet name="LINE" sheetId="16" r:id="rId6"/>
    <sheet name="TiKTok" sheetId="17" r:id="rId7"/>
    <sheet name="P-MAX" sheetId="9" r:id="rId8"/>
    <sheet name="デマンド" sheetId="10" r:id="rId9"/>
    <sheet name="YouTube" sheetId="13" r:id="rId10"/>
    <sheet name="GDN" sheetId="15" r:id="rId11"/>
    <sheet name="YDA" sheetId="14" r:id="rId12"/>
    <sheet name="Pinterest" sheetId="23" r:id="rId13"/>
    <sheet name="広告カスタマイザとは" sheetId="20" r:id="rId14"/>
    <sheet name="【広告カスタマイザ】キーワードと変動テキスト対応表" sheetId="21"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23" l="1"/>
  <c r="H20" i="23"/>
  <c r="H19" i="23"/>
  <c r="H18" i="23"/>
  <c r="H17" i="23"/>
  <c r="H14" i="23" a="1"/>
  <c r="H14" i="23" s="1"/>
  <c r="D14" i="23"/>
  <c r="H12" i="23" a="1"/>
  <c r="H12" i="23" s="1"/>
  <c r="D12" i="23"/>
  <c r="D88" i="18"/>
  <c r="C86" i="18"/>
  <c r="C85" i="18"/>
  <c r="C83" i="18"/>
  <c r="D80" i="18"/>
  <c r="C78" i="18"/>
  <c r="C77" i="18"/>
  <c r="C75" i="18"/>
  <c r="H28" i="2"/>
  <c r="I33" i="18"/>
  <c r="D33" i="18"/>
  <c r="I24" i="16"/>
  <c r="I44" i="16"/>
  <c r="I39" i="16"/>
  <c r="I34" i="16"/>
  <c r="I29" i="16"/>
  <c r="H27" i="10"/>
  <c r="H56" i="7"/>
  <c r="H52" i="7"/>
  <c r="H48" i="7"/>
  <c r="H44" i="7"/>
  <c r="H40" i="7"/>
  <c r="H32" i="14"/>
  <c r="H31" i="14"/>
  <c r="H30" i="14"/>
  <c r="H29" i="14"/>
  <c r="H28" i="14"/>
  <c r="H34" i="15"/>
  <c r="H33" i="15"/>
  <c r="H32" i="15"/>
  <c r="H31" i="15"/>
  <c r="H30" i="15"/>
  <c r="H19" i="13"/>
  <c r="H33" i="9"/>
  <c r="H17" i="17"/>
  <c r="F17" i="17"/>
  <c r="H33" i="7"/>
  <c r="H32" i="7"/>
  <c r="H31" i="7"/>
  <c r="H30" i="7"/>
  <c r="H29" i="7"/>
  <c r="H36" i="22" a="1"/>
  <c r="H38" i="22"/>
  <c r="H33" i="22"/>
  <c r="H28" i="22"/>
  <c r="H23" i="22"/>
  <c r="H18" i="22"/>
  <c r="H32" i="2"/>
  <c r="H31" i="2"/>
  <c r="H30" i="2"/>
  <c r="H29" i="2"/>
  <c r="I15" i="2"/>
  <c r="D48" i="18"/>
  <c r="D72" i="18"/>
  <c r="D64" i="18"/>
  <c r="D56" i="18"/>
  <c r="H27" i="9"/>
  <c r="H37" i="22"/>
  <c r="H27" i="22"/>
  <c r="H32" i="22"/>
  <c r="H31" i="22" a="1"/>
  <c r="H26" i="22" a="1"/>
  <c r="H22" i="22"/>
  <c r="H21" i="22" a="1"/>
  <c r="H17" i="22"/>
  <c r="H16" i="22" a="1"/>
  <c r="H19" i="22"/>
  <c r="D37" i="22"/>
  <c r="D32" i="22"/>
  <c r="D27" i="22"/>
  <c r="D22" i="22"/>
  <c r="D17" i="22"/>
  <c r="D36" i="22"/>
  <c r="D31" i="22"/>
  <c r="D26" i="22"/>
  <c r="D21" i="22"/>
  <c r="D16" i="22"/>
  <c r="H13" i="22" a="1"/>
  <c r="D13" i="22"/>
  <c r="H9" i="22" a="1"/>
  <c r="B36" i="9"/>
  <c r="C36" i="9" s="1"/>
  <c r="B37" i="9"/>
  <c r="C37" i="9" s="1"/>
  <c r="D13" i="17"/>
  <c r="H15" i="17"/>
  <c r="H13" i="17"/>
  <c r="I48" i="16" l="1"/>
  <c r="I47" i="16"/>
  <c r="I28" i="16"/>
  <c r="I27" i="16"/>
  <c r="I23" i="16" l="1"/>
  <c r="I22" i="16"/>
  <c r="D15" i="16"/>
  <c r="D13" i="16"/>
  <c r="I15" i="16"/>
  <c r="I13" i="16"/>
  <c r="H13" i="15" a="1"/>
  <c r="H22" i="2"/>
  <c r="H23" i="2"/>
  <c r="H24" i="2"/>
  <c r="H25" i="2"/>
  <c r="H21" i="2"/>
  <c r="H21" i="14" a="1"/>
  <c r="H22" i="14" a="1"/>
  <c r="H23" i="14" a="1"/>
  <c r="H24" i="14" a="1"/>
  <c r="H25" i="14" a="1"/>
  <c r="H23" i="15" l="1"/>
  <c r="H13" i="14" a="1"/>
  <c r="H13" i="2" a="1"/>
  <c r="D16" i="2"/>
  <c r="D21" i="2"/>
  <c r="H18" i="2" a="1"/>
  <c r="H19" i="2" a="1"/>
  <c r="H17" i="2" l="1" a="1"/>
  <c r="H16" i="2" a="1"/>
  <c r="H15" i="2" a="1"/>
  <c r="D15" i="2"/>
  <c r="D25" i="14"/>
  <c r="D24" i="14"/>
  <c r="D23" i="14"/>
  <c r="D22" i="14"/>
  <c r="D21" i="14"/>
  <c r="H19" i="14" a="1"/>
  <c r="D19" i="14"/>
  <c r="H18" i="14" a="1"/>
  <c r="D18" i="14"/>
  <c r="H17" i="14" a="1"/>
  <c r="D17" i="14"/>
  <c r="H16" i="14" a="1"/>
  <c r="D16" i="14"/>
  <c r="H15" i="14" a="1"/>
  <c r="D15" i="14"/>
  <c r="D25" i="2"/>
  <c r="D24" i="2"/>
  <c r="D23" i="2"/>
  <c r="D22" i="2"/>
  <c r="D19" i="2"/>
  <c r="D18" i="2"/>
  <c r="D17" i="2"/>
  <c r="D13" i="2"/>
  <c r="D15" i="17" l="1"/>
  <c r="D23" i="16"/>
  <c r="D22" i="16"/>
  <c r="D28" i="16"/>
  <c r="D27" i="16"/>
  <c r="D33" i="16"/>
  <c r="D32" i="16"/>
  <c r="D38" i="16"/>
  <c r="D37" i="16"/>
  <c r="D43" i="16"/>
  <c r="D42" i="16"/>
  <c r="D47" i="16"/>
  <c r="D48" i="16"/>
  <c r="C70" i="18"/>
  <c r="C69" i="18"/>
  <c r="C62" i="18"/>
  <c r="C61" i="18"/>
  <c r="C54" i="18"/>
  <c r="C53" i="18"/>
  <c r="C46" i="18"/>
  <c r="C45" i="18"/>
  <c r="J30" i="18"/>
  <c r="J29" i="18"/>
  <c r="J28" i="18"/>
  <c r="J27" i="18"/>
  <c r="E30" i="18"/>
  <c r="E29" i="18"/>
  <c r="E28" i="18"/>
  <c r="E27" i="18"/>
  <c r="J9" i="18" a="1"/>
  <c r="J24" i="18" a="1"/>
  <c r="J23" i="18" a="1"/>
  <c r="J22" i="18" a="1"/>
  <c r="J21" i="18" a="1"/>
  <c r="J20" i="18" a="1"/>
  <c r="J19" i="18" a="1"/>
  <c r="J18" i="18" a="1"/>
  <c r="J17" i="18" a="1"/>
  <c r="J16" i="18" a="1"/>
  <c r="J15" i="18" a="1"/>
  <c r="J14" i="18" a="1"/>
  <c r="J13" i="18" a="1"/>
  <c r="J12" i="18" a="1"/>
  <c r="J11" i="18" a="1"/>
  <c r="J10" i="18" a="1"/>
  <c r="E24" i="18" a="1"/>
  <c r="E23" i="18" a="1"/>
  <c r="E22" i="18" a="1"/>
  <c r="E21" i="18" a="1"/>
  <c r="E20" i="18" a="1"/>
  <c r="E19" i="18" a="1"/>
  <c r="E18" i="18" a="1"/>
  <c r="E17" i="18" a="1"/>
  <c r="E16" i="18" a="1"/>
  <c r="E15" i="18" a="1"/>
  <c r="E14" i="18" a="1"/>
  <c r="E13" i="18" a="1"/>
  <c r="E12" i="18" a="1"/>
  <c r="E11" i="18" a="1"/>
  <c r="E10" i="18" a="1"/>
  <c r="E9" i="18" a="1"/>
  <c r="C9" i="18"/>
  <c r="D13" i="14"/>
  <c r="H24" i="15"/>
  <c r="H26" i="13" l="1"/>
  <c r="H24" i="13" a="1"/>
  <c r="D26" i="13"/>
  <c r="D24" i="13"/>
  <c r="H28" i="13"/>
  <c r="H21" i="10"/>
  <c r="D28" i="9"/>
  <c r="D27" i="9"/>
  <c r="H15" i="15" a="1"/>
  <c r="H18" i="15" a="1"/>
  <c r="H19" i="15" a="1"/>
  <c r="H20" i="15" a="1"/>
  <c r="H21" i="15" a="1"/>
  <c r="H17" i="15" a="1"/>
  <c r="H22" i="9" a="1"/>
  <c r="H23" i="9" a="1"/>
  <c r="H24" i="9" a="1"/>
  <c r="H25" i="9" a="1"/>
  <c r="H21" i="9" a="1"/>
  <c r="H16" i="10" a="1"/>
  <c r="H17" i="10" a="1"/>
  <c r="H18" i="10" a="1"/>
  <c r="H19" i="10" a="1"/>
  <c r="H15" i="10" a="1"/>
  <c r="H16" i="9" a="1"/>
  <c r="H17" i="9" a="1"/>
  <c r="H18" i="9" a="1"/>
  <c r="H19" i="9" a="1"/>
  <c r="H15" i="9" a="1"/>
  <c r="D27" i="15" l="1"/>
  <c r="D26" i="15"/>
  <c r="D25" i="15"/>
  <c r="D24" i="15"/>
  <c r="D23" i="15"/>
  <c r="D21" i="15"/>
  <c r="D20" i="15"/>
  <c r="D19" i="15"/>
  <c r="D18" i="15"/>
  <c r="D17" i="15"/>
  <c r="D15" i="15"/>
  <c r="D13" i="15"/>
  <c r="D22" i="13"/>
  <c r="D13" i="10"/>
  <c r="D16" i="10"/>
  <c r="D17" i="10"/>
  <c r="D18" i="10"/>
  <c r="D19" i="10"/>
  <c r="D15" i="10"/>
  <c r="D25" i="10"/>
  <c r="D24" i="10"/>
  <c r="D23" i="10"/>
  <c r="D22" i="10"/>
  <c r="D21" i="10"/>
  <c r="D29" i="9"/>
  <c r="D30" i="9"/>
  <c r="D31" i="9"/>
  <c r="D22" i="9"/>
  <c r="D23" i="9"/>
  <c r="D24" i="9"/>
  <c r="D25" i="9"/>
  <c r="D21" i="9"/>
  <c r="D16" i="9"/>
  <c r="D17" i="9"/>
  <c r="D18" i="9"/>
  <c r="D19" i="9"/>
  <c r="D15" i="9"/>
  <c r="D13" i="9"/>
  <c r="H25" i="15"/>
  <c r="H26" i="15"/>
  <c r="H27" i="15"/>
  <c r="H22" i="10"/>
  <c r="H23" i="10"/>
  <c r="H24" i="10"/>
  <c r="H25" i="10"/>
  <c r="H28" i="9"/>
  <c r="H29" i="9"/>
  <c r="H30" i="9"/>
  <c r="H31" i="9"/>
  <c r="H13" i="10" l="1" a="1"/>
  <c r="H13" i="9" a="1"/>
  <c r="H9" i="2" a="1"/>
  <c r="C67" i="18"/>
  <c r="H66" i="18"/>
  <c r="H65" i="18"/>
  <c r="H64" i="18"/>
  <c r="H60" i="18"/>
  <c r="H59" i="18"/>
  <c r="C59" i="18"/>
  <c r="H58" i="18"/>
  <c r="H54" i="18"/>
  <c r="H53" i="18"/>
  <c r="H52" i="18"/>
  <c r="C51" i="18"/>
  <c r="H45" i="18"/>
  <c r="H44" i="18"/>
  <c r="H43" i="18"/>
  <c r="C43" i="18"/>
  <c r="H42" i="18"/>
  <c r="H41" i="18"/>
  <c r="H40" i="18"/>
  <c r="H39" i="18"/>
  <c r="H38" i="18"/>
  <c r="C37" i="18"/>
  <c r="C36" i="18"/>
  <c r="H30" i="18"/>
  <c r="C30" i="18"/>
  <c r="H29" i="18"/>
  <c r="C29" i="18"/>
  <c r="H28" i="18"/>
  <c r="C28" i="18"/>
  <c r="H27" i="18"/>
  <c r="C27" i="18"/>
  <c r="H24" i="18"/>
  <c r="C24" i="18"/>
  <c r="H23" i="18"/>
  <c r="C23" i="18"/>
  <c r="H22" i="18"/>
  <c r="C22" i="18"/>
  <c r="H21" i="18"/>
  <c r="C21" i="18"/>
  <c r="H20" i="18"/>
  <c r="C20" i="18"/>
  <c r="H19" i="18"/>
  <c r="C19" i="18"/>
  <c r="H18" i="18"/>
  <c r="C18" i="18"/>
  <c r="H17" i="18"/>
  <c r="C17" i="18"/>
  <c r="H16" i="18"/>
  <c r="C16" i="18"/>
  <c r="H15" i="18"/>
  <c r="C15" i="18"/>
  <c r="H14" i="18"/>
  <c r="C14" i="18"/>
  <c r="H13" i="18"/>
  <c r="C13" i="18"/>
  <c r="H12" i="18"/>
  <c r="C12" i="18"/>
  <c r="H11" i="18"/>
  <c r="C11" i="18"/>
  <c r="H10" i="18"/>
  <c r="C10" i="18"/>
  <c r="H9" i="18"/>
  <c r="D58" i="7"/>
  <c r="D55" i="7"/>
  <c r="D51" i="7"/>
  <c r="D47" i="7"/>
  <c r="D43" i="7"/>
  <c r="D39" i="7"/>
  <c r="D36" i="7"/>
  <c r="D26" i="7"/>
  <c r="D25" i="7"/>
  <c r="D24" i="7"/>
  <c r="D23" i="7"/>
  <c r="D22" i="7"/>
  <c r="D19" i="7"/>
  <c r="D18" i="7"/>
  <c r="D17" i="7"/>
  <c r="D16" i="7"/>
  <c r="D15" i="7"/>
  <c r="H25" i="14"/>
  <c r="H24" i="14"/>
  <c r="H23" i="14"/>
  <c r="H22" i="14"/>
  <c r="H21" i="14"/>
  <c r="H19" i="14"/>
  <c r="H18" i="14"/>
  <c r="H17" i="14"/>
  <c r="H16" i="14"/>
  <c r="H15" i="14"/>
  <c r="H13" i="14"/>
  <c r="H21" i="15"/>
  <c r="H20" i="15"/>
  <c r="H19" i="15"/>
  <c r="H18" i="15"/>
  <c r="H17" i="15"/>
  <c r="H15" i="15"/>
  <c r="H13" i="15"/>
  <c r="H24" i="13"/>
  <c r="H19" i="10"/>
  <c r="H18" i="10"/>
  <c r="H17" i="10"/>
  <c r="H16" i="10"/>
  <c r="H15" i="10"/>
  <c r="H13" i="10"/>
  <c r="H25" i="9"/>
  <c r="H24" i="9"/>
  <c r="H23" i="9"/>
  <c r="H22" i="9"/>
  <c r="H21" i="9"/>
  <c r="H19" i="9"/>
  <c r="H18" i="9"/>
  <c r="H17" i="9"/>
  <c r="H16" i="9"/>
  <c r="H15" i="9"/>
  <c r="H13" i="9"/>
  <c r="H36" i="22"/>
  <c r="H31" i="22"/>
  <c r="H26" i="22"/>
  <c r="H21" i="22"/>
  <c r="H16" i="22"/>
  <c r="H13" i="22"/>
  <c r="H9" i="22"/>
  <c r="H19" i="2"/>
  <c r="H18" i="2"/>
  <c r="H17" i="2"/>
  <c r="H16" i="2"/>
  <c r="H15" i="2"/>
  <c r="H13" i="2"/>
  <c r="H9" i="2"/>
  <c r="J24" i="18"/>
  <c r="E24" i="18"/>
  <c r="J23" i="18"/>
  <c r="E23" i="18"/>
  <c r="J22" i="18"/>
  <c r="E22" i="18"/>
  <c r="J21" i="18"/>
  <c r="E21" i="18"/>
  <c r="J20" i="18"/>
  <c r="E20" i="18"/>
  <c r="J19" i="18"/>
  <c r="E19" i="18"/>
  <c r="J18" i="18"/>
  <c r="E18" i="18"/>
  <c r="J17" i="18"/>
  <c r="E17" i="18"/>
  <c r="J16" i="18"/>
  <c r="E16" i="18"/>
  <c r="J15" i="18"/>
  <c r="E15" i="18"/>
  <c r="J14" i="18"/>
  <c r="E14" i="18"/>
  <c r="J13" i="18"/>
  <c r="E13" i="18"/>
  <c r="J12" i="18"/>
  <c r="E12" i="18"/>
  <c r="J11" i="18"/>
  <c r="E11" i="18"/>
  <c r="J10" i="18"/>
  <c r="E10" i="18"/>
  <c r="J9" i="18"/>
  <c r="E9"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<sst xmlns="http://schemas.openxmlformats.org/spreadsheetml/2006/main" count="771" uniqueCount="264">
  <si>
    <t>主体者表記</t>
    <rPh sb="0" eb="3">
      <t>シュタイシャ</t>
    </rPh>
    <rPh sb="3" eb="5">
      <t>ヒョウキ</t>
    </rPh>
    <phoneticPr fontId="7"/>
  </si>
  <si>
    <t>【備考】</t>
    <rPh sb="1" eb="3">
      <t>ビコウ</t>
    </rPh>
    <phoneticPr fontId="7"/>
  </si>
  <si>
    <t>※上記に該当する場合は、こちらで修正させていただきます。</t>
    <rPh sb="1" eb="3">
      <t>ジョウキ</t>
    </rPh>
    <rPh sb="4" eb="6">
      <t>ガイトウ</t>
    </rPh>
    <rPh sb="8" eb="10">
      <t>バアイ</t>
    </rPh>
    <rPh sb="16" eb="18">
      <t>シュウセイ</t>
    </rPh>
    <phoneticPr fontId="7"/>
  </si>
  <si>
    <t>文字数オーバーにご注意ください。</t>
    <rPh sb="0" eb="3">
      <t>モジスウ</t>
    </rPh>
    <rPh sb="9" eb="11">
      <t>チュウイ</t>
    </rPh>
    <phoneticPr fontId="9"/>
  </si>
  <si>
    <t>主体者表記／原則会社名、ブランド名、商品名、サービス名のいずれかを明記してください。</t>
    <rPh sb="0" eb="3">
      <t>シュタイシャ</t>
    </rPh>
    <rPh sb="3" eb="5">
      <t>ヒョウキ</t>
    </rPh>
    <phoneticPr fontId="7"/>
  </si>
  <si>
    <t>説明文／自動配置設定で改行をできないため、改行をせずに一行で入れてください。</t>
    <rPh sb="0" eb="3">
      <t>セツメイブン</t>
    </rPh>
    <rPh sb="11" eb="13">
      <t>カイギョウ</t>
    </rPh>
    <rPh sb="21" eb="23">
      <t>カイギョウ</t>
    </rPh>
    <rPh sb="27" eb="29">
      <t>イッコウ</t>
    </rPh>
    <rPh sb="30" eb="31">
      <t>イ</t>
    </rPh>
    <phoneticPr fontId="7"/>
  </si>
  <si>
    <t>※掲載枠によって文字数が省略されることがございます。</t>
    <rPh sb="1" eb="3">
      <t>ケイサイ</t>
    </rPh>
    <rPh sb="3" eb="4">
      <t>ワク</t>
    </rPh>
    <rPh sb="8" eb="11">
      <t>モジスウ</t>
    </rPh>
    <rPh sb="12" eb="14">
      <t>ショウリャク</t>
    </rPh>
    <phoneticPr fontId="7"/>
  </si>
  <si>
    <r>
      <t>例：NG　〇〇・〇〇・〇〇エリア</t>
    </r>
    <r>
      <rPr>
        <b/>
        <sz val="11"/>
        <color indexed="10"/>
        <rFont val="メイリオ"/>
        <family val="3"/>
        <charset val="128"/>
      </rPr>
      <t>！</t>
    </r>
    <r>
      <rPr>
        <sz val="11"/>
        <color indexed="8"/>
        <rFont val="メイリオ"/>
        <family val="3"/>
        <charset val="128"/>
      </rPr>
      <t>モデルハウス続々登場</t>
    </r>
    <r>
      <rPr>
        <b/>
        <sz val="11"/>
        <color indexed="10"/>
        <rFont val="メイリオ"/>
        <family val="3"/>
        <charset val="128"/>
      </rPr>
      <t>！</t>
    </r>
    <r>
      <rPr>
        <sz val="11"/>
        <rFont val="メイリオ"/>
        <family val="3"/>
        <charset val="128"/>
      </rPr>
      <t>2LDK65</t>
    </r>
    <r>
      <rPr>
        <b/>
        <sz val="11"/>
        <color indexed="10"/>
        <rFont val="メイリオ"/>
        <family val="3"/>
        <charset val="128"/>
      </rPr>
      <t>㎡！</t>
    </r>
    <rPh sb="0" eb="1">
      <t>レイ</t>
    </rPh>
    <phoneticPr fontId="6"/>
  </si>
  <si>
    <r>
      <t>　　OK　〇〇・〇〇・〇〇エリア</t>
    </r>
    <r>
      <rPr>
        <b/>
        <sz val="11"/>
        <color indexed="10"/>
        <rFont val="メイリオ"/>
        <family val="3"/>
        <charset val="128"/>
      </rPr>
      <t>、</t>
    </r>
    <r>
      <rPr>
        <sz val="11"/>
        <color indexed="8"/>
        <rFont val="メイリオ"/>
        <family val="3"/>
        <charset val="128"/>
      </rPr>
      <t>モデルハウス続々登場</t>
    </r>
    <r>
      <rPr>
        <b/>
        <sz val="11"/>
        <color indexed="10"/>
        <rFont val="メイリオ"/>
        <family val="3"/>
        <charset val="128"/>
      </rPr>
      <t>！</t>
    </r>
    <r>
      <rPr>
        <sz val="11"/>
        <color indexed="8"/>
        <rFont val="メイリオ"/>
        <family val="3"/>
        <charset val="128"/>
      </rPr>
      <t>2LDK65</t>
    </r>
    <r>
      <rPr>
        <b/>
        <sz val="11"/>
        <color indexed="10"/>
        <rFont val="メイリオ"/>
        <family val="3"/>
        <charset val="128"/>
      </rPr>
      <t>平米</t>
    </r>
    <rPh sb="34" eb="36">
      <t>ヘイベイ</t>
    </rPh>
    <phoneticPr fontId="6"/>
  </si>
  <si>
    <t>　　↓　　</t>
  </si>
  <si>
    <t>主体者表記</t>
    <rPh sb="0" eb="3">
      <t>シュタイシャ</t>
    </rPh>
    <rPh sb="3" eb="5">
      <t>ヒョウキ</t>
    </rPh>
    <phoneticPr fontId="6"/>
  </si>
  <si>
    <t>広告タイトル①</t>
    <rPh sb="0" eb="2">
      <t>コウコク</t>
    </rPh>
    <phoneticPr fontId="6"/>
  </si>
  <si>
    <t>広告タイトル②</t>
    <rPh sb="0" eb="2">
      <t>コウコク</t>
    </rPh>
    <phoneticPr fontId="6"/>
  </si>
  <si>
    <t>広告タイトル③</t>
    <rPh sb="0" eb="2">
      <t>コウコク</t>
    </rPh>
    <phoneticPr fontId="6"/>
  </si>
  <si>
    <t>広告タイトル④</t>
    <rPh sb="0" eb="2">
      <t>コウコク</t>
    </rPh>
    <phoneticPr fontId="6"/>
  </si>
  <si>
    <t>広告タイトル⑤</t>
    <rPh sb="0" eb="2">
      <t>コウコク</t>
    </rPh>
    <phoneticPr fontId="6"/>
  </si>
  <si>
    <t>　</t>
    <phoneticPr fontId="6"/>
  </si>
  <si>
    <t>説明文①</t>
    <rPh sb="0" eb="3">
      <t>セツメイブン</t>
    </rPh>
    <phoneticPr fontId="6"/>
  </si>
  <si>
    <t>説明文②</t>
    <rPh sb="0" eb="3">
      <t>セツメイブン</t>
    </rPh>
    <phoneticPr fontId="6"/>
  </si>
  <si>
    <t>説明文③</t>
    <rPh sb="0" eb="3">
      <t>セツメイブン</t>
    </rPh>
    <phoneticPr fontId="6"/>
  </si>
  <si>
    <t>説明文④</t>
    <rPh sb="0" eb="3">
      <t>セツメイブン</t>
    </rPh>
    <phoneticPr fontId="6"/>
  </si>
  <si>
    <t>説明文⑤</t>
    <rPh sb="0" eb="3">
      <t>セツメイブン</t>
    </rPh>
    <phoneticPr fontId="6"/>
  </si>
  <si>
    <r>
      <t>※</t>
    </r>
    <r>
      <rPr>
        <sz val="11"/>
        <color rgb="FFFF0000"/>
        <rFont val="メイリオ"/>
        <family val="3"/>
        <charset val="128"/>
      </rPr>
      <t>組み合わせ別のレポートはお出しできません</t>
    </r>
    <r>
      <rPr>
        <sz val="11"/>
        <color theme="1"/>
        <rFont val="メイリオ"/>
        <family val="3"/>
        <charset val="128"/>
      </rPr>
      <t>。</t>
    </r>
    <rPh sb="1" eb="2">
      <t>ク</t>
    </rPh>
    <rPh sb="3" eb="4">
      <t>ア</t>
    </rPh>
    <rPh sb="6" eb="7">
      <t>ベツ</t>
    </rPh>
    <rPh sb="14" eb="15">
      <t>ダ</t>
    </rPh>
    <phoneticPr fontId="7"/>
  </si>
  <si>
    <r>
      <t>※</t>
    </r>
    <r>
      <rPr>
        <sz val="11"/>
        <color rgb="FFFF0000"/>
        <rFont val="メイリオ"/>
        <family val="3"/>
        <charset val="128"/>
      </rPr>
      <t>その場合組み合わせは指定できません</t>
    </r>
    <r>
      <rPr>
        <sz val="11"/>
        <color theme="1"/>
        <rFont val="メイリオ"/>
        <family val="3"/>
        <charset val="128"/>
      </rPr>
      <t>が、効果が高まるので</t>
    </r>
    <r>
      <rPr>
        <sz val="11"/>
        <color rgb="FFFF0000"/>
        <rFont val="メイリオ"/>
        <family val="3"/>
        <charset val="128"/>
      </rPr>
      <t>3種以上を推奨</t>
    </r>
    <r>
      <rPr>
        <sz val="11"/>
        <color theme="1"/>
        <rFont val="メイリオ"/>
        <family val="3"/>
        <charset val="128"/>
      </rPr>
      <t>しております。</t>
    </r>
    <rPh sb="3" eb="5">
      <t>バアイ</t>
    </rPh>
    <rPh sb="5" eb="6">
      <t>ク</t>
    </rPh>
    <rPh sb="7" eb="8">
      <t>ア</t>
    </rPh>
    <rPh sb="11" eb="13">
      <t>シテイ</t>
    </rPh>
    <phoneticPr fontId="7"/>
  </si>
  <si>
    <t>半角　30　文字以内</t>
    <rPh sb="6" eb="8">
      <t>モジ</t>
    </rPh>
    <rPh sb="8" eb="10">
      <t>イナイ</t>
    </rPh>
    <phoneticPr fontId="6"/>
  </si>
  <si>
    <t>半角　90　文字以内</t>
    <rPh sb="6" eb="8">
      <t>モジ</t>
    </rPh>
    <rPh sb="8" eb="10">
      <t>イナイ</t>
    </rPh>
    <phoneticPr fontId="6"/>
  </si>
  <si>
    <t>半角　40　文字以内</t>
    <rPh sb="6" eb="8">
      <t>モジ</t>
    </rPh>
    <rPh sb="8" eb="10">
      <t>イナイ</t>
    </rPh>
    <phoneticPr fontId="6"/>
  </si>
  <si>
    <t>エリア</t>
    <phoneticPr fontId="18"/>
  </si>
  <si>
    <r>
      <rPr>
        <b/>
        <u/>
        <sz val="11"/>
        <color theme="1"/>
        <rFont val="メイリオ"/>
        <family val="3"/>
        <charset val="128"/>
      </rPr>
      <t>タイトル・説明文は5種</t>
    </r>
    <r>
      <rPr>
        <sz val="11"/>
        <color theme="1"/>
        <rFont val="メイリオ"/>
        <family val="3"/>
        <charset val="128"/>
      </rPr>
      <t>までご入稿いただけます。</t>
    </r>
    <rPh sb="5" eb="8">
      <t>セツメイブン</t>
    </rPh>
    <rPh sb="10" eb="11">
      <t>シュ</t>
    </rPh>
    <rPh sb="14" eb="16">
      <t>ニュウコウ</t>
    </rPh>
    <phoneticPr fontId="7"/>
  </si>
  <si>
    <t>画像①ファイル名</t>
    <rPh sb="0" eb="2">
      <t>ガゾウ</t>
    </rPh>
    <rPh sb="7" eb="8">
      <t>メイ</t>
    </rPh>
    <phoneticPr fontId="6"/>
  </si>
  <si>
    <t>画像②ファイル名</t>
    <rPh sb="0" eb="2">
      <t>ガゾウ</t>
    </rPh>
    <phoneticPr fontId="18"/>
  </si>
  <si>
    <t>画像③ファイル名</t>
    <rPh sb="0" eb="2">
      <t>ガゾウ</t>
    </rPh>
    <phoneticPr fontId="18"/>
  </si>
  <si>
    <t>画像④ファイル名</t>
    <rPh sb="0" eb="2">
      <t>ガゾウ</t>
    </rPh>
    <phoneticPr fontId="18"/>
  </si>
  <si>
    <t>画像⑤ファイル名</t>
    <rPh sb="0" eb="2">
      <t>ガゾウ</t>
    </rPh>
    <phoneticPr fontId="18"/>
  </si>
  <si>
    <t>画像①タイトル</t>
    <rPh sb="0" eb="2">
      <t>ガゾウ</t>
    </rPh>
    <phoneticPr fontId="6"/>
  </si>
  <si>
    <t>画像⑤タイトル</t>
    <rPh sb="0" eb="2">
      <t>ガゾウ</t>
    </rPh>
    <phoneticPr fontId="6"/>
  </si>
  <si>
    <t>画像④タイトル</t>
    <rPh sb="0" eb="2">
      <t>ガゾウ</t>
    </rPh>
    <phoneticPr fontId="6"/>
  </si>
  <si>
    <t>画像③タイトル</t>
    <rPh sb="0" eb="2">
      <t>ガゾウ</t>
    </rPh>
    <phoneticPr fontId="6"/>
  </si>
  <si>
    <t>画像②タイトル</t>
    <phoneticPr fontId="6"/>
  </si>
  <si>
    <t>aaa.jpg</t>
    <phoneticPr fontId="18"/>
  </si>
  <si>
    <t>bbb.jpg</t>
    <phoneticPr fontId="18"/>
  </si>
  <si>
    <t>ccc.jpg</t>
    <phoneticPr fontId="18"/>
  </si>
  <si>
    <t>ddd.jpg</t>
    <phoneticPr fontId="18"/>
  </si>
  <si>
    <t>eee.jpg</t>
    <phoneticPr fontId="18"/>
  </si>
  <si>
    <t>入稿URL</t>
    <rPh sb="0" eb="2">
      <t>ニュウコウ</t>
    </rPh>
    <phoneticPr fontId="18"/>
  </si>
  <si>
    <t>画像①入稿URL</t>
    <rPh sb="3" eb="5">
      <t>ニュウコウ</t>
    </rPh>
    <phoneticPr fontId="18"/>
  </si>
  <si>
    <t>画像②入稿URL</t>
    <rPh sb="3" eb="5">
      <t>ニュウコウ</t>
    </rPh>
    <phoneticPr fontId="18"/>
  </si>
  <si>
    <t>画像③入稿URL</t>
    <rPh sb="3" eb="5">
      <t>ニュウコウ</t>
    </rPh>
    <phoneticPr fontId="18"/>
  </si>
  <si>
    <t>画像④入稿URL</t>
    <rPh sb="3" eb="5">
      <t>ニュウコウ</t>
    </rPh>
    <phoneticPr fontId="18"/>
  </si>
  <si>
    <t>画像⑤入稿URL</t>
    <rPh sb="3" eb="5">
      <t>ニュウコウ</t>
    </rPh>
    <phoneticPr fontId="18"/>
  </si>
  <si>
    <t>文字数</t>
    <rPh sb="0" eb="3">
      <t>モジスウ</t>
    </rPh>
    <phoneticPr fontId="18"/>
  </si>
  <si>
    <t>広告表示オプション</t>
    <rPh sb="0" eb="2">
      <t>コウコク</t>
    </rPh>
    <rPh sb="2" eb="4">
      <t>ヒョウジ</t>
    </rPh>
    <phoneticPr fontId="18"/>
  </si>
  <si>
    <t>＜コールアウト＞</t>
    <phoneticPr fontId="18"/>
  </si>
  <si>
    <t>&lt;構造化スニペット&gt;</t>
    <rPh sb="1" eb="4">
      <t>コウゾウカ</t>
    </rPh>
    <phoneticPr fontId="18"/>
  </si>
  <si>
    <t>ヘッダー</t>
    <phoneticPr fontId="18"/>
  </si>
  <si>
    <t>値</t>
    <rPh sb="0" eb="1">
      <t>アタイ</t>
    </rPh>
    <phoneticPr fontId="18"/>
  </si>
  <si>
    <t>&lt;サイトリンク表示オプション&gt;</t>
    <rPh sb="7" eb="9">
      <t>ヒョウジ</t>
    </rPh>
    <phoneticPr fontId="18"/>
  </si>
  <si>
    <t>サイトリンクテキスト</t>
    <phoneticPr fontId="18"/>
  </si>
  <si>
    <t>説明文</t>
    <rPh sb="0" eb="3">
      <t>セツメイブン</t>
    </rPh>
    <phoneticPr fontId="18"/>
  </si>
  <si>
    <t>&lt;電話番号表示オプション&gt;</t>
    <rPh sb="1" eb="5">
      <t>デンワバンゴウ</t>
    </rPh>
    <rPh sb="5" eb="7">
      <t>ヒョウジ</t>
    </rPh>
    <phoneticPr fontId="18"/>
  </si>
  <si>
    <t>※ハイフン有り</t>
    <rPh sb="5" eb="6">
      <t>アリ</t>
    </rPh>
    <phoneticPr fontId="18"/>
  </si>
  <si>
    <t>※営業時間に掲出</t>
    <rPh sb="1" eb="5">
      <t>エイギョウジカン</t>
    </rPh>
    <rPh sb="6" eb="8">
      <t>ケイシュツ</t>
    </rPh>
    <phoneticPr fontId="18"/>
  </si>
  <si>
    <t>選択してください</t>
  </si>
  <si>
    <r>
      <t>※</t>
    </r>
    <r>
      <rPr>
        <sz val="11"/>
        <color rgb="FFFF0000"/>
        <rFont val="メイリオ"/>
        <family val="3"/>
        <charset val="128"/>
      </rPr>
      <t>その場合組み合わせは指定できません</t>
    </r>
    <r>
      <rPr>
        <sz val="11"/>
        <color theme="1"/>
        <rFont val="メイリオ"/>
        <family val="3"/>
        <charset val="128"/>
      </rPr>
      <t>が、効果が高まるので</t>
    </r>
    <r>
      <rPr>
        <sz val="11"/>
        <color rgb="FFFF0000"/>
        <rFont val="メイリオ"/>
        <family val="3"/>
        <charset val="128"/>
      </rPr>
      <t>3種以上を推奨</t>
    </r>
    <r>
      <rPr>
        <sz val="11"/>
        <color theme="1"/>
        <rFont val="メイリオ"/>
        <family val="3"/>
        <charset val="128"/>
      </rPr>
      <t>しております。</t>
    </r>
    <rPh sb="3" eb="5">
      <t>バアイ</t>
    </rPh>
    <rPh sb="5" eb="6">
      <t>ク</t>
    </rPh>
    <rPh sb="7" eb="8">
      <t>ア</t>
    </rPh>
    <rPh sb="11" eb="13">
      <t>シテイ</t>
    </rPh>
    <phoneticPr fontId="6"/>
  </si>
  <si>
    <r>
      <t>※</t>
    </r>
    <r>
      <rPr>
        <sz val="11"/>
        <color rgb="FFFF0000"/>
        <rFont val="メイリオ"/>
        <family val="3"/>
        <charset val="128"/>
      </rPr>
      <t>組み合わせ別のレポートはお出しできません</t>
    </r>
    <r>
      <rPr>
        <sz val="11"/>
        <color theme="1"/>
        <rFont val="メイリオ"/>
        <family val="3"/>
        <charset val="128"/>
      </rPr>
      <t>。</t>
    </r>
    <rPh sb="1" eb="2">
      <t>ク</t>
    </rPh>
    <rPh sb="3" eb="4">
      <t>ア</t>
    </rPh>
    <rPh sb="6" eb="7">
      <t>ベツ</t>
    </rPh>
    <rPh sb="14" eb="15">
      <t>ダ</t>
    </rPh>
    <phoneticPr fontId="6"/>
  </si>
  <si>
    <t>長い広告タイトル①</t>
    <rPh sb="0" eb="1">
      <t>ナガ</t>
    </rPh>
    <rPh sb="2" eb="4">
      <t>コウコク</t>
    </rPh>
    <phoneticPr fontId="6"/>
  </si>
  <si>
    <r>
      <rPr>
        <b/>
        <u/>
        <sz val="11"/>
        <color theme="1"/>
        <rFont val="メイリオ"/>
        <family val="3"/>
        <charset val="128"/>
      </rPr>
      <t>タイトル(記号不可)・説明文は5種</t>
    </r>
    <r>
      <rPr>
        <sz val="11"/>
        <color theme="1"/>
        <rFont val="メイリオ"/>
        <family val="3"/>
        <charset val="128"/>
      </rPr>
      <t>までご入稿いただけます。</t>
    </r>
    <rPh sb="5" eb="9">
      <t>キゴウフカ</t>
    </rPh>
    <rPh sb="11" eb="14">
      <t>セツメイブン</t>
    </rPh>
    <rPh sb="16" eb="17">
      <t>シュ</t>
    </rPh>
    <rPh sb="20" eb="22">
      <t>ニュウコウ</t>
    </rPh>
    <phoneticPr fontId="7"/>
  </si>
  <si>
    <t>タイトル(記号不可)・説明文は5種までご入稿いただけます。</t>
    <phoneticPr fontId="6"/>
  </si>
  <si>
    <t>短い広告タイトル①</t>
    <rPh sb="0" eb="1">
      <t>ミジカ</t>
    </rPh>
    <rPh sb="2" eb="4">
      <t>コウコク</t>
    </rPh>
    <phoneticPr fontId="6"/>
  </si>
  <si>
    <t>短い広告タイトル②</t>
    <rPh sb="0" eb="1">
      <t>ミジカ</t>
    </rPh>
    <rPh sb="2" eb="4">
      <t>コウコク</t>
    </rPh>
    <phoneticPr fontId="6"/>
  </si>
  <si>
    <t>短い広告タイトル③</t>
    <rPh sb="0" eb="1">
      <t>ミジカ</t>
    </rPh>
    <rPh sb="2" eb="4">
      <t>コウコク</t>
    </rPh>
    <phoneticPr fontId="6"/>
  </si>
  <si>
    <t>短い広告タイトル➃</t>
    <rPh sb="0" eb="1">
      <t>ミジカ</t>
    </rPh>
    <rPh sb="2" eb="4">
      <t>コウコク</t>
    </rPh>
    <phoneticPr fontId="6"/>
  </si>
  <si>
    <t>短い広告タイトル⑤</t>
    <rPh sb="0" eb="1">
      <t>ミジカ</t>
    </rPh>
    <rPh sb="2" eb="4">
      <t>コウコク</t>
    </rPh>
    <phoneticPr fontId="6"/>
  </si>
  <si>
    <t>長い広告タイトル②</t>
    <rPh sb="0" eb="1">
      <t>ナガ</t>
    </rPh>
    <rPh sb="2" eb="4">
      <t>コウコク</t>
    </rPh>
    <phoneticPr fontId="6"/>
  </si>
  <si>
    <t>長い広告タイトル③</t>
    <rPh sb="0" eb="1">
      <t>ナガ</t>
    </rPh>
    <rPh sb="2" eb="4">
      <t>コウコク</t>
    </rPh>
    <phoneticPr fontId="6"/>
  </si>
  <si>
    <t>長い広告タイトル④</t>
    <rPh sb="0" eb="1">
      <t>ナガ</t>
    </rPh>
    <rPh sb="2" eb="4">
      <t>コウコク</t>
    </rPh>
    <phoneticPr fontId="6"/>
  </si>
  <si>
    <t>長い広告タイトル⑤</t>
    <rPh sb="0" eb="1">
      <t>ナガ</t>
    </rPh>
    <rPh sb="2" eb="4">
      <t>コウコク</t>
    </rPh>
    <phoneticPr fontId="6"/>
  </si>
  <si>
    <t>短い広告タイトル④</t>
    <rPh sb="0" eb="1">
      <t>ミジカ</t>
    </rPh>
    <rPh sb="2" eb="4">
      <t>コウコク</t>
    </rPh>
    <phoneticPr fontId="6"/>
  </si>
  <si>
    <t>入稿URL</t>
    <rPh sb="0" eb="2">
      <t>ニュウコウ</t>
    </rPh>
    <phoneticPr fontId="6"/>
  </si>
  <si>
    <t>動画URL①</t>
    <rPh sb="0" eb="2">
      <t>ドウガ</t>
    </rPh>
    <phoneticPr fontId="6"/>
  </si>
  <si>
    <t>動画URL②</t>
    <rPh sb="0" eb="2">
      <t>ドウガ</t>
    </rPh>
    <phoneticPr fontId="6"/>
  </si>
  <si>
    <t>動画URL③</t>
    <rPh sb="0" eb="2">
      <t>ドウガ</t>
    </rPh>
    <phoneticPr fontId="6"/>
  </si>
  <si>
    <t>動画URL➃</t>
    <rPh sb="0" eb="2">
      <t>ドウガ</t>
    </rPh>
    <phoneticPr fontId="6"/>
  </si>
  <si>
    <t>動画URL⑤</t>
    <rPh sb="0" eb="2">
      <t>ドウガ</t>
    </rPh>
    <phoneticPr fontId="6"/>
  </si>
  <si>
    <t>※バナー毎にリンク先を変更する場合は入力下さい</t>
    <rPh sb="4" eb="5">
      <t>ゴト</t>
    </rPh>
    <rPh sb="9" eb="10">
      <t>サキ</t>
    </rPh>
    <rPh sb="11" eb="13">
      <t>ヘンコウ</t>
    </rPh>
    <rPh sb="15" eb="17">
      <t>バアイ</t>
    </rPh>
    <rPh sb="18" eb="20">
      <t>ニュウリョク</t>
    </rPh>
    <rPh sb="20" eb="21">
      <t>クダ</t>
    </rPh>
    <phoneticPr fontId="18"/>
  </si>
  <si>
    <t>※リタゲでのパラメーターが異なる場合やバナー毎にリンク先を変更する場合は複数入力下さい</t>
    <rPh sb="13" eb="14">
      <t>コト</t>
    </rPh>
    <rPh sb="16" eb="18">
      <t>バアイ</t>
    </rPh>
    <rPh sb="36" eb="38">
      <t>フクスウ</t>
    </rPh>
    <phoneticPr fontId="18"/>
  </si>
  <si>
    <t>説明文の記号は２つまで(句読点、中点、カンマ、ピリオドについては例外で使用数の制限無し)</t>
    <rPh sb="4" eb="6">
      <t>キゴウ</t>
    </rPh>
    <phoneticPr fontId="7"/>
  </si>
  <si>
    <t>【デマンド】 原稿フォーマット</t>
    <phoneticPr fontId="6"/>
  </si>
  <si>
    <t xml:space="preserve">【P-MAX】原稿フォーマット </t>
    <phoneticPr fontId="6"/>
  </si>
  <si>
    <t>【YouTube】 原稿フォーマット</t>
    <phoneticPr fontId="7"/>
  </si>
  <si>
    <t>広告タイトル➃</t>
    <rPh sb="0" eb="2">
      <t>コウコク</t>
    </rPh>
    <phoneticPr fontId="6"/>
  </si>
  <si>
    <t>全角半角問わず　20　文字以内</t>
    <rPh sb="0" eb="2">
      <t>ゼンカク</t>
    </rPh>
    <rPh sb="2" eb="4">
      <t>ハンカク</t>
    </rPh>
    <rPh sb="4" eb="5">
      <t>ト</t>
    </rPh>
    <rPh sb="11" eb="13">
      <t>モジ</t>
    </rPh>
    <rPh sb="13" eb="15">
      <t>イナイ</t>
    </rPh>
    <phoneticPr fontId="6"/>
  </si>
  <si>
    <t>全角半角問わず　90　文字以内</t>
    <phoneticPr fontId="6"/>
  </si>
  <si>
    <t>メインテキスト①</t>
    <phoneticPr fontId="6"/>
  </si>
  <si>
    <t>メインテキスト②</t>
    <phoneticPr fontId="6"/>
  </si>
  <si>
    <t>メインテキスト③</t>
    <phoneticPr fontId="6"/>
  </si>
  <si>
    <t>メインテキスト④</t>
    <phoneticPr fontId="6"/>
  </si>
  <si>
    <t>メインテキスト⑤</t>
    <phoneticPr fontId="6"/>
  </si>
  <si>
    <t>除外キーワード</t>
    <rPh sb="0" eb="2">
      <t>ジョガイ</t>
    </rPh>
    <phoneticPr fontId="18"/>
  </si>
  <si>
    <t>【GDN】原稿フォーマット</t>
    <phoneticPr fontId="7"/>
  </si>
  <si>
    <t>【YDA】原稿フォーマット</t>
    <phoneticPr fontId="7"/>
  </si>
  <si>
    <t xml:space="preserve">【META】原稿フォーマット </t>
    <phoneticPr fontId="7"/>
  </si>
  <si>
    <t xml:space="preserve">【LINE】原稿フォーマット </t>
    <phoneticPr fontId="7"/>
  </si>
  <si>
    <r>
      <rPr>
        <b/>
        <u/>
        <sz val="11"/>
        <color theme="1"/>
        <rFont val="メイリオ"/>
        <family val="3"/>
        <charset val="128"/>
      </rPr>
      <t>カルーセルのタイトル・説明文は5種</t>
    </r>
    <r>
      <rPr>
        <sz val="11"/>
        <color theme="1"/>
        <rFont val="メイリオ"/>
        <family val="3"/>
        <charset val="128"/>
      </rPr>
      <t>までご入稿いただけます。</t>
    </r>
    <rPh sb="11" eb="14">
      <t>セツメイブン</t>
    </rPh>
    <rPh sb="16" eb="17">
      <t>シュ</t>
    </rPh>
    <rPh sb="20" eb="22">
      <t>ニュウコウ</t>
    </rPh>
    <phoneticPr fontId="7"/>
  </si>
  <si>
    <t>カルーセルバナー毎に説明文を変更する場合は全て入力ください</t>
    <rPh sb="8" eb="9">
      <t>ゴト</t>
    </rPh>
    <rPh sb="10" eb="13">
      <t>セツメイブン</t>
    </rPh>
    <rPh sb="14" eb="16">
      <t>ヘンコウ</t>
    </rPh>
    <rPh sb="18" eb="20">
      <t>バアイ</t>
    </rPh>
    <rPh sb="21" eb="22">
      <t>スベ</t>
    </rPh>
    <rPh sb="23" eb="25">
      <t>ニュウリョク</t>
    </rPh>
    <phoneticPr fontId="7"/>
  </si>
  <si>
    <t>広告タイトル</t>
    <rPh sb="0" eb="2">
      <t>コウコク</t>
    </rPh>
    <phoneticPr fontId="6"/>
  </si>
  <si>
    <t>メインテキスト</t>
    <phoneticPr fontId="6"/>
  </si>
  <si>
    <t>【LINE 600×400】</t>
    <phoneticPr fontId="18"/>
  </si>
  <si>
    <t>画像タイトル</t>
    <rPh sb="0" eb="2">
      <t>ガゾウ</t>
    </rPh>
    <phoneticPr fontId="6"/>
  </si>
  <si>
    <t>画像長いタイトル</t>
    <rPh sb="0" eb="2">
      <t>ガゾウ</t>
    </rPh>
    <rPh sb="2" eb="3">
      <t>ナガ</t>
    </rPh>
    <phoneticPr fontId="6"/>
  </si>
  <si>
    <t>説明文の記号は2つまで(句読点、中点、カンマ、ピリオドについては例外で使用数の制限無し)</t>
    <rPh sb="4" eb="6">
      <t>キゴウ</t>
    </rPh>
    <phoneticPr fontId="7"/>
  </si>
  <si>
    <t>（例　記号 ：「」【】※（括弧は開始と閉じで2カウントとなるため、複数の括弧は利用不可）！　｜　/  ？ × + 等）</t>
    <rPh sb="13" eb="15">
      <t>カッコ</t>
    </rPh>
    <rPh sb="16" eb="18">
      <t>カイシ</t>
    </rPh>
    <rPh sb="19" eb="20">
      <t>ト</t>
    </rPh>
    <rPh sb="33" eb="35">
      <t>フクスウ</t>
    </rPh>
    <rPh sb="36" eb="38">
      <t>カッコ</t>
    </rPh>
    <rPh sb="39" eb="41">
      <t>リヨウ</t>
    </rPh>
    <rPh sb="41" eb="43">
      <t>フカ</t>
    </rPh>
    <phoneticPr fontId="7"/>
  </si>
  <si>
    <t>ブランドパネル枠に出稿したい場合は、以下の広告素材をご用意ください。</t>
    <rPh sb="7" eb="8">
      <t>ワク</t>
    </rPh>
    <rPh sb="9" eb="11">
      <t>シュッコウ</t>
    </rPh>
    <rPh sb="14" eb="16">
      <t>バアイ</t>
    </rPh>
    <rPh sb="18" eb="20">
      <t>イカ</t>
    </rPh>
    <rPh sb="21" eb="23">
      <t>コウコク</t>
    </rPh>
    <rPh sb="23" eb="25">
      <t>ソザイ</t>
    </rPh>
    <rPh sb="27" eb="29">
      <t>ヨウイ</t>
    </rPh>
    <phoneticPr fontId="18"/>
  </si>
  <si>
    <t>＜静止画＞</t>
    <rPh sb="1" eb="4">
      <t>セイシガ</t>
    </rPh>
    <phoneticPr fontId="18"/>
  </si>
  <si>
    <t>PC：1:1（最小600×600）</t>
    <rPh sb="7" eb="9">
      <t>サイショウ</t>
    </rPh>
    <phoneticPr fontId="18"/>
  </si>
  <si>
    <t>SP：16:9（最小640×360）、レスポンシブ1200×628</t>
    <rPh sb="8" eb="10">
      <t>サイショウ</t>
    </rPh>
    <phoneticPr fontId="18"/>
  </si>
  <si>
    <t>＜動画＞</t>
    <rPh sb="1" eb="3">
      <t>ドウガ</t>
    </rPh>
    <phoneticPr fontId="18"/>
  </si>
  <si>
    <t>PC：1:1（最小600×600）、16:9（最小640×360）</t>
    <rPh sb="7" eb="9">
      <t>サイショウ</t>
    </rPh>
    <rPh sb="23" eb="25">
      <t>サイショウ</t>
    </rPh>
    <phoneticPr fontId="18"/>
  </si>
  <si>
    <t>SP：16:9（最小640×360）</t>
    <phoneticPr fontId="18"/>
  </si>
  <si>
    <t>※カルーセルはメインテキスト1種のみの入稿となります。</t>
    <rPh sb="15" eb="16">
      <t>シュ</t>
    </rPh>
    <rPh sb="19" eb="21">
      <t>ニュウコウ</t>
    </rPh>
    <phoneticPr fontId="18"/>
  </si>
  <si>
    <t>※Meta広告の説明文はランダム配置になります。</t>
    <phoneticPr fontId="18"/>
  </si>
  <si>
    <t>【LINEカルーセル】　</t>
    <phoneticPr fontId="18"/>
  </si>
  <si>
    <t xml:space="preserve">【TikTok】原稿フォーマット </t>
    <phoneticPr fontId="7"/>
  </si>
  <si>
    <t>説明文は半角の場合は1～100文字、全角の場合は1～50文字をサポートしています。</t>
  </si>
  <si>
    <t>- 説明文は、絵文字や「{ }」「#」の特殊文字には対応していません。</t>
  </si>
  <si>
    <t>- 句読点およびスペースは文字として数えられます。</t>
  </si>
  <si>
    <t>- スマートフォンのデバイスモデルおよびOSによっては、長文テキストが画面の表示エリアに収まらない可能性があります。</t>
  </si>
  <si>
    <t>注：</t>
  </si>
  <si>
    <t>カスタムアイデンティティ(主体者表記)</t>
    <rPh sb="13" eb="16">
      <t>シュタイシャ</t>
    </rPh>
    <rPh sb="16" eb="18">
      <t>ヒョウキ</t>
    </rPh>
    <phoneticPr fontId="6"/>
  </si>
  <si>
    <t>CTAボタン</t>
    <phoneticPr fontId="6"/>
  </si>
  <si>
    <t xml:space="preserve">【検索広告】原稿フォーマット </t>
    <rPh sb="1" eb="3">
      <t>ケンサク</t>
    </rPh>
    <rPh sb="3" eb="5">
      <t>コウコク</t>
    </rPh>
    <phoneticPr fontId="25"/>
  </si>
  <si>
    <t>タイトル及び説明文は異なる組み合わせで表示され、より成果の良い組み合わせが多く表示されます。</t>
    <phoneticPr fontId="26"/>
  </si>
  <si>
    <t>タイトル、説明文を固定したい場合は固定したい場合は固定の部分で固定したい場所を選択してください。</t>
    <rPh sb="5" eb="7">
      <t>セツメイ</t>
    </rPh>
    <rPh sb="7" eb="8">
      <t>ブン</t>
    </rPh>
    <rPh sb="9" eb="11">
      <t>コテイ</t>
    </rPh>
    <rPh sb="14" eb="16">
      <t>バアイ</t>
    </rPh>
    <rPh sb="17" eb="19">
      <t>コテイ</t>
    </rPh>
    <rPh sb="22" eb="24">
      <t>バアイ</t>
    </rPh>
    <rPh sb="25" eb="27">
      <t>コテイ</t>
    </rPh>
    <rPh sb="28" eb="30">
      <t>ブブン</t>
    </rPh>
    <rPh sb="31" eb="33">
      <t>コテイ</t>
    </rPh>
    <rPh sb="36" eb="38">
      <t>バショ</t>
    </rPh>
    <rPh sb="39" eb="41">
      <t>センタク</t>
    </rPh>
    <phoneticPr fontId="26"/>
  </si>
  <si>
    <t>タイトル</t>
    <phoneticPr fontId="18"/>
  </si>
  <si>
    <t>固定</t>
    <rPh sb="0" eb="2">
      <t>コテイ</t>
    </rPh>
    <phoneticPr fontId="18"/>
  </si>
  <si>
    <t>固定なし</t>
  </si>
  <si>
    <t>ディレクトリ</t>
    <phoneticPr fontId="18"/>
  </si>
  <si>
    <t>[地域名]</t>
    <rPh sb="1" eb="3">
      <t>チイキ</t>
    </rPh>
    <rPh sb="3" eb="4">
      <t>メイ</t>
    </rPh>
    <phoneticPr fontId="25"/>
  </si>
  <si>
    <t>[新築マンション]</t>
    <rPh sb="1" eb="3">
      <t>シンチク</t>
    </rPh>
    <phoneticPr fontId="25"/>
  </si>
  <si>
    <t>テキスト</t>
    <phoneticPr fontId="26"/>
  </si>
  <si>
    <t>資料請求</t>
    <rPh sb="0" eb="2">
      <t>シリョウ</t>
    </rPh>
    <rPh sb="2" eb="4">
      <t>セイキュウ</t>
    </rPh>
    <phoneticPr fontId="18"/>
  </si>
  <si>
    <t>URL</t>
    <phoneticPr fontId="26"/>
  </si>
  <si>
    <t>選択してください</t>
    <phoneticPr fontId="26"/>
  </si>
  <si>
    <t>指名</t>
    <phoneticPr fontId="26"/>
  </si>
  <si>
    <t>掛け合わせワード（主軸）</t>
  </si>
  <si>
    <t>掛け合わせワード（地域名）</t>
    <rPh sb="9" eb="11">
      <t>チイキ</t>
    </rPh>
    <rPh sb="11" eb="12">
      <t>メイ</t>
    </rPh>
    <phoneticPr fontId="18"/>
  </si>
  <si>
    <t>マンション</t>
    <phoneticPr fontId="18"/>
  </si>
  <si>
    <t>新築マンション</t>
    <rPh sb="0" eb="2">
      <t>シンチク</t>
    </rPh>
    <phoneticPr fontId="18"/>
  </si>
  <si>
    <t>×</t>
    <phoneticPr fontId="26"/>
  </si>
  <si>
    <t>新築分譲マンション</t>
    <rPh sb="0" eb="2">
      <t>シンチク</t>
    </rPh>
    <rPh sb="2" eb="4">
      <t>ブンジョウ</t>
    </rPh>
    <phoneticPr fontId="18"/>
  </si>
  <si>
    <t>分譲マンション</t>
    <rPh sb="0" eb="2">
      <t>ブンジョウ</t>
    </rPh>
    <phoneticPr fontId="18"/>
  </si>
  <si>
    <t>中古</t>
    <rPh sb="0" eb="2">
      <t>チュウコ</t>
    </rPh>
    <phoneticPr fontId="6"/>
  </si>
  <si>
    <t>戸建て</t>
    <rPh sb="0" eb="2">
      <t>コダ</t>
    </rPh>
    <phoneticPr fontId="6"/>
  </si>
  <si>
    <t>賃貸</t>
    <rPh sb="0" eb="2">
      <t>チンタイ</t>
    </rPh>
    <phoneticPr fontId="6"/>
  </si>
  <si>
    <t>リノベーション</t>
  </si>
  <si>
    <t>賃家</t>
    <rPh sb="0" eb="1">
      <t>チン</t>
    </rPh>
    <rPh sb="1" eb="2">
      <t>イエ</t>
    </rPh>
    <phoneticPr fontId="6"/>
  </si>
  <si>
    <t>広告1</t>
    <rPh sb="0" eb="2">
      <t>コウコク</t>
    </rPh>
    <phoneticPr fontId="26"/>
  </si>
  <si>
    <t>広告2</t>
    <rPh sb="0" eb="2">
      <t>コウコク</t>
    </rPh>
    <phoneticPr fontId="26"/>
  </si>
  <si>
    <t>説明文の記号は2つまで(句読点、中点、カンマ、ピリオドについては例外で使用数の制限無し)</t>
    <phoneticPr fontId="7"/>
  </si>
  <si>
    <t>エリア</t>
  </si>
  <si>
    <t>年齢</t>
    <rPh sb="0" eb="2">
      <t>ネンレイ</t>
    </rPh>
    <phoneticPr fontId="23"/>
  </si>
  <si>
    <t>興味関心</t>
    <rPh sb="0" eb="2">
      <t>キョウミ</t>
    </rPh>
    <rPh sb="2" eb="4">
      <t>カンシン</t>
    </rPh>
    <phoneticPr fontId="23"/>
  </si>
  <si>
    <t>サンクスページURL</t>
    <phoneticPr fontId="18"/>
  </si>
  <si>
    <t>来場予約</t>
    <rPh sb="0" eb="4">
      <t>ライジョウヨヤク</t>
    </rPh>
    <phoneticPr fontId="18"/>
  </si>
  <si>
    <t>※赤字が出た場合は備考を参照の上修正してください。</t>
    <rPh sb="1" eb="3">
      <t>アカジ</t>
    </rPh>
    <rPh sb="4" eb="5">
      <t>デ</t>
    </rPh>
    <rPh sb="6" eb="8">
      <t>バアイ</t>
    </rPh>
    <rPh sb="9" eb="11">
      <t>ビコウ</t>
    </rPh>
    <rPh sb="12" eb="14">
      <t>サンショウ</t>
    </rPh>
    <rPh sb="15" eb="16">
      <t>ウエ</t>
    </rPh>
    <rPh sb="16" eb="18">
      <t>シュウセイ</t>
    </rPh>
    <phoneticPr fontId="18"/>
  </si>
  <si>
    <r>
      <t>タイトル／説明文に環境依存文字はNGとなります</t>
    </r>
    <r>
      <rPr>
        <b/>
        <sz val="11"/>
        <color indexed="8"/>
        <rFont val="メイリオ"/>
        <family val="3"/>
        <charset val="128"/>
      </rPr>
      <t>。（例 ㎡ →平米またはm2  Ⅲ→3／㈱→（株））</t>
    </r>
    <phoneticPr fontId="7"/>
  </si>
  <si>
    <t>広告見出し</t>
    <rPh sb="0" eb="2">
      <t>コウコク</t>
    </rPh>
    <rPh sb="2" eb="4">
      <t>ミダ</t>
    </rPh>
    <phoneticPr fontId="6"/>
  </si>
  <si>
    <t>FacebookページURL</t>
    <phoneticPr fontId="18"/>
  </si>
  <si>
    <t>※説明文を記入する場合は2行必須</t>
    <rPh sb="1" eb="4">
      <t>セツメイブン</t>
    </rPh>
    <rPh sb="5" eb="7">
      <t>キニュウ</t>
    </rPh>
    <rPh sb="9" eb="11">
      <t>バアイ</t>
    </rPh>
    <rPh sb="13" eb="14">
      <t>ギョウ</t>
    </rPh>
    <rPh sb="14" eb="16">
      <t>ヒッスウ</t>
    </rPh>
    <phoneticPr fontId="18"/>
  </si>
  <si>
    <r>
      <t>半角　30　文字以内　</t>
    </r>
    <r>
      <rPr>
        <sz val="11"/>
        <color rgb="FFFF0000"/>
        <rFont val="メイリオ"/>
        <family val="3"/>
        <charset val="128"/>
      </rPr>
      <t>※必須</t>
    </r>
    <rPh sb="6" eb="8">
      <t>モジ</t>
    </rPh>
    <rPh sb="8" eb="10">
      <t>イナイ</t>
    </rPh>
    <phoneticPr fontId="6"/>
  </si>
  <si>
    <r>
      <t>半角　90　文字以内　</t>
    </r>
    <r>
      <rPr>
        <sz val="11"/>
        <color rgb="FFFF0000"/>
        <rFont val="メイリオ"/>
        <family val="3"/>
        <charset val="128"/>
      </rPr>
      <t>※必須</t>
    </r>
    <rPh sb="6" eb="8">
      <t>モジ</t>
    </rPh>
    <rPh sb="8" eb="10">
      <t>イナイ</t>
    </rPh>
    <rPh sb="12" eb="14">
      <t>ヒッスウ</t>
    </rPh>
    <phoneticPr fontId="6"/>
  </si>
  <si>
    <r>
      <t>半角　25　文字以内　</t>
    </r>
    <r>
      <rPr>
        <sz val="11"/>
        <color rgb="FFFF0000"/>
        <rFont val="メイリオ"/>
        <family val="3"/>
        <charset val="128"/>
      </rPr>
      <t>※必須</t>
    </r>
    <rPh sb="0" eb="2">
      <t>ハンカク</t>
    </rPh>
    <rPh sb="6" eb="8">
      <t>モジ</t>
    </rPh>
    <rPh sb="8" eb="10">
      <t>イナイ</t>
    </rPh>
    <phoneticPr fontId="6"/>
  </si>
  <si>
    <t>※必須</t>
    <rPh sb="1" eb="3">
      <t>ヒッスウ</t>
    </rPh>
    <phoneticPr fontId="18"/>
  </si>
  <si>
    <r>
      <t>半角　90　文字以内　</t>
    </r>
    <r>
      <rPr>
        <sz val="11"/>
        <color rgb="FFFF0000"/>
        <rFont val="メイリオ"/>
        <family val="3"/>
        <charset val="128"/>
      </rPr>
      <t>※必須</t>
    </r>
    <rPh sb="6" eb="8">
      <t>モジ</t>
    </rPh>
    <rPh sb="8" eb="10">
      <t>イナイ</t>
    </rPh>
    <phoneticPr fontId="6"/>
  </si>
  <si>
    <t>【METAカルーセル】※カルーセル実施の場合は最低2カード設定をお願いします。</t>
    <rPh sb="17" eb="19">
      <t>ジッシ</t>
    </rPh>
    <rPh sb="20" eb="22">
      <t>バアイ</t>
    </rPh>
    <rPh sb="23" eb="25">
      <t>サイテイ</t>
    </rPh>
    <rPh sb="29" eb="31">
      <t>セッテイ</t>
    </rPh>
    <rPh sb="33" eb="34">
      <t>ネガ</t>
    </rPh>
    <phoneticPr fontId="18"/>
  </si>
  <si>
    <r>
      <t>プルダウンから選択下さい　</t>
    </r>
    <r>
      <rPr>
        <sz val="11"/>
        <color rgb="FFFF0000"/>
        <rFont val="メイリオ"/>
        <family val="3"/>
        <charset val="128"/>
      </rPr>
      <t>※必須</t>
    </r>
    <rPh sb="7" eb="9">
      <t>センタク</t>
    </rPh>
    <rPh sb="9" eb="10">
      <t>クダ</t>
    </rPh>
    <rPh sb="14" eb="16">
      <t>ヒッスウ</t>
    </rPh>
    <phoneticPr fontId="18"/>
  </si>
  <si>
    <r>
      <t>半角　40　文字以内　</t>
    </r>
    <r>
      <rPr>
        <sz val="11"/>
        <color rgb="FFFF0000"/>
        <rFont val="メイリオ"/>
        <family val="3"/>
        <charset val="128"/>
      </rPr>
      <t>※必須</t>
    </r>
    <rPh sb="6" eb="8">
      <t>モジ</t>
    </rPh>
    <rPh sb="8" eb="10">
      <t>イナイ</t>
    </rPh>
    <phoneticPr fontId="6"/>
  </si>
  <si>
    <r>
      <t>半角　25　文字以内　</t>
    </r>
    <r>
      <rPr>
        <sz val="11"/>
        <color rgb="FFFF0000"/>
        <rFont val="メイリオ"/>
        <family val="3"/>
        <charset val="128"/>
      </rPr>
      <t>※必須</t>
    </r>
    <rPh sb="0" eb="2">
      <t>ハンカク</t>
    </rPh>
    <rPh sb="6" eb="8">
      <t>モジ</t>
    </rPh>
    <rPh sb="8" eb="10">
      <t>イナイ</t>
    </rPh>
    <rPh sb="12" eb="14">
      <t>ヒッスウ</t>
    </rPh>
    <phoneticPr fontId="6"/>
  </si>
  <si>
    <r>
      <t>※複数動画配信の場合、各URLを入力ください　</t>
    </r>
    <r>
      <rPr>
        <sz val="11"/>
        <color rgb="FFFF0000"/>
        <rFont val="メイリオ"/>
        <family val="3"/>
        <charset val="128"/>
      </rPr>
      <t>※必須</t>
    </r>
    <rPh sb="1" eb="7">
      <t>フクスウハイシン</t>
    </rPh>
    <rPh sb="8" eb="10">
      <t>バアイ</t>
    </rPh>
    <rPh sb="11" eb="12">
      <t>カク</t>
    </rPh>
    <rPh sb="16" eb="18">
      <t>ニュウリョク</t>
    </rPh>
    <rPh sb="24" eb="26">
      <t>ヒッスウ</t>
    </rPh>
    <phoneticPr fontId="18"/>
  </si>
  <si>
    <r>
      <t>半角　100　文字以内　</t>
    </r>
    <r>
      <rPr>
        <sz val="11"/>
        <color rgb="FFFF0000"/>
        <rFont val="メイリオ"/>
        <family val="3"/>
        <charset val="128"/>
      </rPr>
      <t>※必須</t>
    </r>
    <rPh sb="7" eb="9">
      <t>モジ</t>
    </rPh>
    <rPh sb="9" eb="11">
      <t>イナイ</t>
    </rPh>
    <phoneticPr fontId="6"/>
  </si>
  <si>
    <r>
      <t>半角　35　文字以内　</t>
    </r>
    <r>
      <rPr>
        <sz val="11"/>
        <color rgb="FFFF0000"/>
        <rFont val="メイリオ"/>
        <family val="3"/>
        <charset val="128"/>
      </rPr>
      <t>※必須</t>
    </r>
    <rPh sb="6" eb="8">
      <t>モジ</t>
    </rPh>
    <rPh sb="8" eb="10">
      <t>イナイ</t>
    </rPh>
    <phoneticPr fontId="6"/>
  </si>
  <si>
    <r>
      <t>全角半角問わず　20　文字以内　</t>
    </r>
    <r>
      <rPr>
        <sz val="11"/>
        <color rgb="FFFF0000"/>
        <rFont val="メイリオ"/>
        <family val="3"/>
        <charset val="128"/>
      </rPr>
      <t>※必須</t>
    </r>
    <rPh sb="0" eb="2">
      <t>ゼンカク</t>
    </rPh>
    <rPh sb="4" eb="5">
      <t>ト</t>
    </rPh>
    <rPh sb="11" eb="13">
      <t>モジ</t>
    </rPh>
    <rPh sb="13" eb="15">
      <t>イナイ</t>
    </rPh>
    <phoneticPr fontId="6"/>
  </si>
  <si>
    <r>
      <t>全角半角問わず　90　文字以内　</t>
    </r>
    <r>
      <rPr>
        <sz val="11"/>
        <color rgb="FFFF0000"/>
        <rFont val="メイリオ"/>
        <family val="3"/>
        <charset val="128"/>
      </rPr>
      <t>※必須</t>
    </r>
    <rPh sb="17" eb="19">
      <t>ヒッスウ</t>
    </rPh>
    <phoneticPr fontId="6"/>
  </si>
  <si>
    <t>※Instagram面のみ配信の場合は、テキスト要素はメインテキストのみになります。</t>
    <rPh sb="10" eb="11">
      <t>メン</t>
    </rPh>
    <rPh sb="13" eb="15">
      <t>ハイシン</t>
    </rPh>
    <rPh sb="16" eb="18">
      <t>バアイ</t>
    </rPh>
    <rPh sb="24" eb="26">
      <t>ヨウソ</t>
    </rPh>
    <phoneticPr fontId="18"/>
  </si>
  <si>
    <t>※広告に紐づけるFacebookページ、Instagramアカウントに指定がある場合は、別途ご指示ください。</t>
    <rPh sb="1" eb="3">
      <t>コウコク</t>
    </rPh>
    <rPh sb="4" eb="5">
      <t>ヒモ</t>
    </rPh>
    <rPh sb="35" eb="37">
      <t>シテイ</t>
    </rPh>
    <rPh sb="40" eb="42">
      <t>バアイ</t>
    </rPh>
    <rPh sb="44" eb="46">
      <t>ベット</t>
    </rPh>
    <rPh sb="47" eb="49">
      <t>シジ</t>
    </rPh>
    <phoneticPr fontId="18"/>
  </si>
  <si>
    <t>※広告に紐づくLINEアカウントに指定がある場合は別途ご指示ください。</t>
    <rPh sb="1" eb="3">
      <t>コウコク</t>
    </rPh>
    <rPh sb="4" eb="5">
      <t>ヒモ</t>
    </rPh>
    <rPh sb="17" eb="19">
      <t>シテイ</t>
    </rPh>
    <rPh sb="22" eb="24">
      <t>バアイ</t>
    </rPh>
    <rPh sb="25" eb="27">
      <t>ベット</t>
    </rPh>
    <rPh sb="28" eb="30">
      <t>シジ</t>
    </rPh>
    <phoneticPr fontId="18"/>
  </si>
  <si>
    <t>※広告に紐づけるYoutubeチャネルに指定がある場合は、別途ご連絡ください。</t>
    <rPh sb="1" eb="3">
      <t>コウコク</t>
    </rPh>
    <rPh sb="4" eb="5">
      <t>ヒモ</t>
    </rPh>
    <rPh sb="20" eb="22">
      <t>シテイ</t>
    </rPh>
    <rPh sb="25" eb="27">
      <t>バアイ</t>
    </rPh>
    <rPh sb="29" eb="31">
      <t>ベット</t>
    </rPh>
    <rPh sb="32" eb="34">
      <t>レンラク</t>
    </rPh>
    <phoneticPr fontId="18"/>
  </si>
  <si>
    <t>広告カスタマイザとは</t>
    <rPh sb="0" eb="2">
      <t>コウコク</t>
    </rPh>
    <phoneticPr fontId="26"/>
  </si>
  <si>
    <t>以下のように特定のキーワードで検索された際に、指定したテキストを広告テキストに挿入することができます。</t>
    <rPh sb="0" eb="2">
      <t>イカ</t>
    </rPh>
    <rPh sb="6" eb="8">
      <t>トクテイ</t>
    </rPh>
    <rPh sb="15" eb="17">
      <t>ケンサク</t>
    </rPh>
    <rPh sb="20" eb="21">
      <t>サイ</t>
    </rPh>
    <rPh sb="23" eb="25">
      <t>シテイ</t>
    </rPh>
    <rPh sb="32" eb="34">
      <t>コウコク</t>
    </rPh>
    <rPh sb="39" eb="41">
      <t>ソウニュウ</t>
    </rPh>
    <phoneticPr fontId="26"/>
  </si>
  <si>
    <t>①広告タイトル1-2のようにテキスト広告を入稿</t>
    <rPh sb="1" eb="3">
      <t>コウコク</t>
    </rPh>
    <rPh sb="18" eb="20">
      <t>コウコク</t>
    </rPh>
    <rPh sb="21" eb="23">
      <t>ニュウコウ</t>
    </rPh>
    <phoneticPr fontId="26"/>
  </si>
  <si>
    <t>{CUSTOMIZER.地域:デフォルトテキスト}の新築マンションなら-ドリームネクサス不動産</t>
    <rPh sb="12" eb="14">
      <t>チイキ</t>
    </rPh>
    <rPh sb="26" eb="28">
      <t>シンチク</t>
    </rPh>
    <rPh sb="44" eb="47">
      <t>フドウサン</t>
    </rPh>
    <phoneticPr fontId="26"/>
  </si>
  <si>
    <t>②キーワードと表示されるテキストを以下のように指定</t>
    <rPh sb="7" eb="9">
      <t>ヒョウジ</t>
    </rPh>
    <rPh sb="17" eb="19">
      <t>イカ</t>
    </rPh>
    <rPh sb="23" eb="25">
      <t>シテイ</t>
    </rPh>
    <phoneticPr fontId="26"/>
  </si>
  <si>
    <t>キーワード：埼玉県</t>
    <rPh sb="6" eb="9">
      <t>サイタマケン</t>
    </rPh>
    <phoneticPr fontId="26"/>
  </si>
  <si>
    <t>表示されるテキスト：人気の浦和</t>
    <rPh sb="0" eb="2">
      <t>ヒョウジ</t>
    </rPh>
    <rPh sb="10" eb="12">
      <t>ニンキ</t>
    </rPh>
    <rPh sb="13" eb="15">
      <t>ウラワ</t>
    </rPh>
    <phoneticPr fontId="26"/>
  </si>
  <si>
    <t>デフォルトテキスト：埼玉県　※設定した表示されるテキストが文字数オーバーだった場合に表示されるテキスト</t>
    <rPh sb="10" eb="13">
      <t>サイタマケン</t>
    </rPh>
    <rPh sb="15" eb="17">
      <t>セッテイ</t>
    </rPh>
    <rPh sb="19" eb="21">
      <t>ヒョウジ</t>
    </rPh>
    <rPh sb="29" eb="32">
      <t>モジスウ</t>
    </rPh>
    <rPh sb="39" eb="41">
      <t>バアイ</t>
    </rPh>
    <rPh sb="42" eb="44">
      <t>ヒョウジ</t>
    </rPh>
    <phoneticPr fontId="26"/>
  </si>
  <si>
    <t>⓷実際に表示されるテキスト広告</t>
    <rPh sb="1" eb="3">
      <t>ジッサイ</t>
    </rPh>
    <rPh sb="4" eb="6">
      <t>ヒョウジ</t>
    </rPh>
    <rPh sb="13" eb="15">
      <t>コウコク</t>
    </rPh>
    <phoneticPr fontId="26"/>
  </si>
  <si>
    <t>人気の浦和の新築マンションなら-ドリームネクサス不動産</t>
    <rPh sb="6" eb="8">
      <t>シンチク</t>
    </rPh>
    <rPh sb="24" eb="27">
      <t>フドウサン</t>
    </rPh>
    <phoneticPr fontId="26"/>
  </si>
  <si>
    <t>入稿依頼方法</t>
    <rPh sb="0" eb="2">
      <t>ニュウコウ</t>
    </rPh>
    <rPh sb="2" eb="4">
      <t>イライ</t>
    </rPh>
    <rPh sb="4" eb="6">
      <t>ホウホウ</t>
    </rPh>
    <phoneticPr fontId="26"/>
  </si>
  <si>
    <t>①広告テキストを作成</t>
    <rPh sb="1" eb="3">
      <t>コウコク</t>
    </rPh>
    <rPh sb="8" eb="10">
      <t>サクセイ</t>
    </rPh>
    <phoneticPr fontId="26"/>
  </si>
  <si>
    <t>以下のように、"タイトル・説明文・ディレクトリ・広告表示オプション"のシートの任意の場所に記載ください。</t>
    <rPh sb="0" eb="2">
      <t>イカ</t>
    </rPh>
    <rPh sb="13" eb="16">
      <t>セツメイブン</t>
    </rPh>
    <rPh sb="24" eb="26">
      <t>コウコク</t>
    </rPh>
    <rPh sb="26" eb="28">
      <t>ヒョウジ</t>
    </rPh>
    <rPh sb="39" eb="41">
      <t>ニンイ</t>
    </rPh>
    <rPh sb="42" eb="44">
      <t>バショ</t>
    </rPh>
    <rPh sb="45" eb="47">
      <t>キサイ</t>
    </rPh>
    <phoneticPr fontId="26"/>
  </si>
  <si>
    <t>{CUSTOMIZER.地域:デフォルトテキスト}残りのテキスト</t>
    <rPh sb="25" eb="26">
      <t>ノコ</t>
    </rPh>
    <phoneticPr fontId="26"/>
  </si>
  <si>
    <t>※{CUSTOMIZER.属性:デフォルトテキスト}を記載してください。</t>
    <rPh sb="13" eb="15">
      <t>ゾクセイ</t>
    </rPh>
    <rPh sb="27" eb="29">
      <t>キサイ</t>
    </rPh>
    <phoneticPr fontId="26"/>
  </si>
  <si>
    <t>※属性は地域や値段などわかりやすい名称を記載してください。</t>
    <rPh sb="1" eb="3">
      <t>ゾクセイ</t>
    </rPh>
    <rPh sb="4" eb="6">
      <t>チイキ</t>
    </rPh>
    <rPh sb="7" eb="9">
      <t>ネダン</t>
    </rPh>
    <rPh sb="17" eb="19">
      <t>メイショウ</t>
    </rPh>
    <rPh sb="20" eb="22">
      <t>キサイ</t>
    </rPh>
    <phoneticPr fontId="26"/>
  </si>
  <si>
    <t>※デフォルトテキストは、文字数オーバー等で設定した表示テキストが動作しなかった場合に表示されます。残りのテキストと合わせて規定文字数以内に収まるように設定ください。</t>
    <rPh sb="12" eb="15">
      <t>モジスウ</t>
    </rPh>
    <rPh sb="19" eb="20">
      <t>ナド</t>
    </rPh>
    <rPh sb="21" eb="23">
      <t>セッテイ</t>
    </rPh>
    <rPh sb="25" eb="27">
      <t>ヒョウジ</t>
    </rPh>
    <rPh sb="32" eb="34">
      <t>ドウサ</t>
    </rPh>
    <rPh sb="39" eb="41">
      <t>バアイ</t>
    </rPh>
    <rPh sb="42" eb="44">
      <t>ヒョウジ</t>
    </rPh>
    <rPh sb="49" eb="50">
      <t>ノコ</t>
    </rPh>
    <rPh sb="57" eb="58">
      <t>ア</t>
    </rPh>
    <rPh sb="61" eb="63">
      <t>キテイ</t>
    </rPh>
    <rPh sb="63" eb="66">
      <t>モジスウ</t>
    </rPh>
    <rPh sb="66" eb="68">
      <t>イナイ</t>
    </rPh>
    <rPh sb="69" eb="70">
      <t>オサ</t>
    </rPh>
    <rPh sb="75" eb="77">
      <t>セッテイ</t>
    </rPh>
    <phoneticPr fontId="26"/>
  </si>
  <si>
    <t>※文字カウントや記号関連のエラーが表示されますが無視してください。設定後の文字数やテキストに問題なければ設定上問題ありません。</t>
    <rPh sb="1" eb="3">
      <t>モジ</t>
    </rPh>
    <rPh sb="8" eb="10">
      <t>キゴウ</t>
    </rPh>
    <rPh sb="10" eb="12">
      <t>カンレン</t>
    </rPh>
    <rPh sb="17" eb="19">
      <t>ヒョウジ</t>
    </rPh>
    <rPh sb="24" eb="26">
      <t>ムシ</t>
    </rPh>
    <rPh sb="33" eb="36">
      <t>セッテイゴ</t>
    </rPh>
    <rPh sb="37" eb="40">
      <t>モジスウ</t>
    </rPh>
    <rPh sb="46" eb="48">
      <t>モンダイ</t>
    </rPh>
    <rPh sb="52" eb="54">
      <t>セッテイ</t>
    </rPh>
    <rPh sb="54" eb="55">
      <t>ジョウ</t>
    </rPh>
    <rPh sb="55" eb="57">
      <t>モンダイ</t>
    </rPh>
    <phoneticPr fontId="26"/>
  </si>
  <si>
    <t>②キーワードと対応する表示テキストを指定する</t>
    <rPh sb="7" eb="9">
      <t>タイオウ</t>
    </rPh>
    <rPh sb="11" eb="13">
      <t>ヒョウジ</t>
    </rPh>
    <rPh sb="18" eb="20">
      <t>シテイ</t>
    </rPh>
    <phoneticPr fontId="26"/>
  </si>
  <si>
    <t>E列の地域、F列の値段などの属性値は任意で変更可能です。変動する属性が1つで良い場合は、いづれかを削除してください。変動する属性が3つある場合は、1行追加してください。</t>
    <rPh sb="1" eb="2">
      <t>レツ</t>
    </rPh>
    <rPh sb="3" eb="5">
      <t>チイキ</t>
    </rPh>
    <rPh sb="7" eb="8">
      <t>レツ</t>
    </rPh>
    <rPh sb="9" eb="11">
      <t>ネダン</t>
    </rPh>
    <rPh sb="14" eb="17">
      <t>ゾクセイチ</t>
    </rPh>
    <rPh sb="18" eb="20">
      <t>ニンイ</t>
    </rPh>
    <rPh sb="21" eb="23">
      <t>ヘンコウ</t>
    </rPh>
    <rPh sb="23" eb="25">
      <t>カノウ</t>
    </rPh>
    <rPh sb="28" eb="30">
      <t>ヘンドウ</t>
    </rPh>
    <rPh sb="32" eb="34">
      <t>ゾクセイ</t>
    </rPh>
    <rPh sb="38" eb="39">
      <t>ヨ</t>
    </rPh>
    <rPh sb="40" eb="42">
      <t>バアイ</t>
    </rPh>
    <rPh sb="49" eb="51">
      <t>サクジョ</t>
    </rPh>
    <rPh sb="58" eb="60">
      <t>ヘンドウ</t>
    </rPh>
    <rPh sb="62" eb="64">
      <t>ゾクセイ</t>
    </rPh>
    <rPh sb="69" eb="71">
      <t>バアイ</t>
    </rPh>
    <rPh sb="74" eb="75">
      <t>ギョウ</t>
    </rPh>
    <rPh sb="75" eb="77">
      <t>ツイカ</t>
    </rPh>
    <phoneticPr fontId="26"/>
  </si>
  <si>
    <t>Campaign</t>
  </si>
  <si>
    <t>Campaign id</t>
    <phoneticPr fontId="26"/>
  </si>
  <si>
    <t>Ad group</t>
  </si>
  <si>
    <t>Keyword</t>
  </si>
  <si>
    <t>Customizer:地域</t>
    <phoneticPr fontId="26"/>
  </si>
  <si>
    <t>キャンペーン名</t>
    <rPh sb="6" eb="7">
      <t>メイ</t>
    </rPh>
    <phoneticPr fontId="26"/>
  </si>
  <si>
    <t>キャンペーンID</t>
    <phoneticPr fontId="26"/>
  </si>
  <si>
    <t>広告グループ名</t>
    <rPh sb="0" eb="2">
      <t>コウコク</t>
    </rPh>
    <rPh sb="6" eb="7">
      <t>メイ</t>
    </rPh>
    <phoneticPr fontId="26"/>
  </si>
  <si>
    <t>キャンペーンID</t>
  </si>
  <si>
    <t>"【広告カスタマイザ】キーワードと変動テキスト対応表"シートのD列にキーワードを、E列に表示されるテキストを記載してください。</t>
    <rPh sb="2" eb="4">
      <t>コウコク</t>
    </rPh>
    <rPh sb="17" eb="19">
      <t>ヘンドウ</t>
    </rPh>
    <rPh sb="23" eb="25">
      <t>タイオウ</t>
    </rPh>
    <rPh sb="25" eb="26">
      <t>ヒョウ</t>
    </rPh>
    <rPh sb="32" eb="33">
      <t>レツ</t>
    </rPh>
    <rPh sb="42" eb="43">
      <t>レツ</t>
    </rPh>
    <rPh sb="44" eb="46">
      <t>ヒョウジ</t>
    </rPh>
    <rPh sb="54" eb="56">
      <t>キサイ</t>
    </rPh>
    <phoneticPr fontId="26"/>
  </si>
  <si>
    <t>属性：地域　※地域以外にも挿入したいテキスト分類により任意に複数個指定可</t>
    <rPh sb="0" eb="2">
      <t>ゾクセイ</t>
    </rPh>
    <rPh sb="3" eb="5">
      <t>チイキ</t>
    </rPh>
    <rPh sb="7" eb="9">
      <t>チイキ</t>
    </rPh>
    <rPh sb="9" eb="11">
      <t>イガイ</t>
    </rPh>
    <rPh sb="13" eb="15">
      <t>ソウニュウ</t>
    </rPh>
    <rPh sb="22" eb="24">
      <t>ブンルイ</t>
    </rPh>
    <rPh sb="27" eb="29">
      <t>ニンイ</t>
    </rPh>
    <rPh sb="30" eb="33">
      <t>フクスウコ</t>
    </rPh>
    <rPh sb="33" eb="35">
      <t>シテイ</t>
    </rPh>
    <rPh sb="35" eb="36">
      <t>カ</t>
    </rPh>
    <phoneticPr fontId="26"/>
  </si>
  <si>
    <t>【例】</t>
    <rPh sb="1" eb="2">
      <t>レイ</t>
    </rPh>
    <phoneticPr fontId="18"/>
  </si>
  <si>
    <t>【例】</t>
    <rPh sb="1" eb="2">
      <t>レイ</t>
    </rPh>
    <phoneticPr fontId="26"/>
  </si>
  <si>
    <t>↓↓</t>
    <phoneticPr fontId="18"/>
  </si>
  <si>
    <t>●設定するテキスト</t>
    <rPh sb="1" eb="3">
      <t>セッテイ</t>
    </rPh>
    <phoneticPr fontId="18"/>
  </si>
  <si>
    <t>緑が丘</t>
    <rPh sb="0" eb="1">
      <t>ミドリ</t>
    </rPh>
    <rPh sb="2" eb="3">
      <t>オカ</t>
    </rPh>
    <phoneticPr fontId="26"/>
  </si>
  <si>
    <t>御園</t>
    <rPh sb="0" eb="1">
      <t>オン</t>
    </rPh>
    <rPh sb="1" eb="2">
      <t>ソノ</t>
    </rPh>
    <phoneticPr fontId="18"/>
  </si>
  <si>
    <t>鵜野森</t>
    <rPh sb="0" eb="1">
      <t>ウ</t>
    </rPh>
    <rPh sb="1" eb="2">
      <t>ノ</t>
    </rPh>
    <rPh sb="2" eb="3">
      <t>モリ</t>
    </rPh>
    <phoneticPr fontId="18"/>
  </si>
  <si>
    <r>
      <t>半角40　文字以内　</t>
    </r>
    <r>
      <rPr>
        <sz val="11"/>
        <color rgb="FFFF0000"/>
        <rFont val="メイリオ"/>
        <family val="3"/>
        <charset val="128"/>
      </rPr>
      <t>※必須</t>
    </r>
    <rPh sb="0" eb="2">
      <t>ハンカク</t>
    </rPh>
    <rPh sb="4" eb="6">
      <t>モジ</t>
    </rPh>
    <rPh sb="6" eb="8">
      <t>イナイ</t>
    </rPh>
    <phoneticPr fontId="6"/>
  </si>
  <si>
    <r>
      <t>半角125　文字以内　</t>
    </r>
    <r>
      <rPr>
        <sz val="11"/>
        <color rgb="FFFF0000"/>
        <rFont val="メイリオ"/>
        <family val="3"/>
        <charset val="128"/>
      </rPr>
      <t>※必須</t>
    </r>
    <rPh sb="0" eb="2">
      <t>ハンカク</t>
    </rPh>
    <rPh sb="6" eb="8">
      <t>モジ</t>
    </rPh>
    <rPh sb="8" eb="10">
      <t>イナイ</t>
    </rPh>
    <phoneticPr fontId="6"/>
  </si>
  <si>
    <r>
      <t>半角25　文字以内　</t>
    </r>
    <r>
      <rPr>
        <sz val="11"/>
        <color rgb="FFFF0000"/>
        <rFont val="メイリオ"/>
        <family val="3"/>
        <charset val="128"/>
      </rPr>
      <t>※必須</t>
    </r>
    <rPh sb="0" eb="2">
      <t>ハンカク</t>
    </rPh>
    <rPh sb="4" eb="6">
      <t>モジ</t>
    </rPh>
    <rPh sb="6" eb="8">
      <t>イナイ</t>
    </rPh>
    <phoneticPr fontId="6"/>
  </si>
  <si>
    <t>半角25　文字以内</t>
    <rPh sb="0" eb="2">
      <t>ハンカク</t>
    </rPh>
    <phoneticPr fontId="18"/>
  </si>
  <si>
    <r>
      <t>全角半角問わず20　文字以内　</t>
    </r>
    <r>
      <rPr>
        <sz val="11"/>
        <color rgb="FFFF0000"/>
        <rFont val="メイリオ"/>
        <family val="3"/>
        <charset val="128"/>
      </rPr>
      <t>※必須</t>
    </r>
    <rPh sb="10" eb="12">
      <t>モジ</t>
    </rPh>
    <rPh sb="12" eb="14">
      <t>イナイ</t>
    </rPh>
    <phoneticPr fontId="6"/>
  </si>
  <si>
    <r>
      <t>全角半角問わず75　文字以内　</t>
    </r>
    <r>
      <rPr>
        <sz val="11"/>
        <color rgb="FFFF0000"/>
        <rFont val="メイリオ"/>
        <family val="3"/>
        <charset val="128"/>
      </rPr>
      <t>※必須</t>
    </r>
    <rPh sb="10" eb="12">
      <t>モジ</t>
    </rPh>
    <rPh sb="12" eb="14">
      <t>イナイ</t>
    </rPh>
    <phoneticPr fontId="6"/>
  </si>
  <si>
    <r>
      <t>全角半角問わず40　文字以内　</t>
    </r>
    <r>
      <rPr>
        <sz val="11"/>
        <color rgb="FFFF0000"/>
        <rFont val="メイリオ"/>
        <family val="3"/>
        <charset val="128"/>
      </rPr>
      <t>※必須</t>
    </r>
    <rPh sb="10" eb="12">
      <t>モジ</t>
    </rPh>
    <rPh sb="12" eb="14">
      <t>イナイ</t>
    </rPh>
    <phoneticPr fontId="6"/>
  </si>
  <si>
    <t>全角半角問わず20　文字以内</t>
    <phoneticPr fontId="18"/>
  </si>
  <si>
    <t>全角半角問わず40　文字以内</t>
    <rPh sb="10" eb="12">
      <t>モジ</t>
    </rPh>
    <rPh sb="12" eb="14">
      <t>イナイ</t>
    </rPh>
    <phoneticPr fontId="6"/>
  </si>
  <si>
    <r>
      <t>全角半角問わず35　文字以内　</t>
    </r>
    <r>
      <rPr>
        <sz val="11"/>
        <color rgb="FFFF0000"/>
        <rFont val="メイリオ"/>
        <family val="3"/>
        <charset val="128"/>
      </rPr>
      <t>※必須</t>
    </r>
    <rPh sb="10" eb="12">
      <t>モジ</t>
    </rPh>
    <rPh sb="12" eb="14">
      <t>イナイ</t>
    </rPh>
    <phoneticPr fontId="6"/>
  </si>
  <si>
    <r>
      <t>半角40　文字以内　</t>
    </r>
    <r>
      <rPr>
        <sz val="11"/>
        <color rgb="FFFF0000"/>
        <rFont val="メイリオ"/>
        <family val="3"/>
        <charset val="128"/>
      </rPr>
      <t>※必須</t>
    </r>
    <rPh sb="5" eb="7">
      <t>モジ</t>
    </rPh>
    <rPh sb="7" eb="9">
      <t>イナイ</t>
    </rPh>
    <rPh sb="11" eb="13">
      <t>ヒッスウ</t>
    </rPh>
    <phoneticPr fontId="6"/>
  </si>
  <si>
    <r>
      <t>半角100　文字以内　</t>
    </r>
    <r>
      <rPr>
        <sz val="11"/>
        <color rgb="FFFF0000"/>
        <rFont val="メイリオ"/>
        <family val="3"/>
        <charset val="128"/>
      </rPr>
      <t>※必須</t>
    </r>
    <rPh sb="6" eb="8">
      <t>モジ</t>
    </rPh>
    <rPh sb="8" eb="10">
      <t>イナイ</t>
    </rPh>
    <phoneticPr fontId="6"/>
  </si>
  <si>
    <t>【ネクサス】 原稿フォーマット</t>
    <phoneticPr fontId="6"/>
  </si>
  <si>
    <t>全角15文字以内</t>
  </si>
  <si>
    <t>全角45文字以内</t>
  </si>
  <si>
    <r>
      <t>全角45文字以内</t>
    </r>
    <r>
      <rPr>
        <sz val="11"/>
        <color rgb="FFFF0000"/>
        <rFont val="メイリオ"/>
        <family val="3"/>
        <charset val="128"/>
      </rPr>
      <t>※必須</t>
    </r>
    <phoneticPr fontId="18"/>
  </si>
  <si>
    <r>
      <t>全角15文字以内</t>
    </r>
    <r>
      <rPr>
        <sz val="11"/>
        <color rgb="FFFF0000"/>
        <rFont val="メイリオ"/>
        <family val="3"/>
        <charset val="128"/>
      </rPr>
      <t>※必須</t>
    </r>
    <phoneticPr fontId="18"/>
  </si>
  <si>
    <r>
      <t>全角12文字以内</t>
    </r>
    <r>
      <rPr>
        <sz val="11"/>
        <color rgb="FFFF0000"/>
        <rFont val="メイリオ"/>
        <family val="3"/>
        <charset val="128"/>
      </rPr>
      <t>※必須</t>
    </r>
    <phoneticPr fontId="18"/>
  </si>
  <si>
    <t>連続して！、？は使用できません。（！！、！？、？！、？？）</t>
    <rPh sb="0" eb="2">
      <t>レンゾク</t>
    </rPh>
    <rPh sb="8" eb="10">
      <t>シヨウ</t>
    </rPh>
    <phoneticPr fontId="18"/>
  </si>
  <si>
    <t>競合</t>
    <rPh sb="0" eb="2">
      <t>キョウゴウ</t>
    </rPh>
    <phoneticPr fontId="26"/>
  </si>
  <si>
    <t>値は３つ設定してください。</t>
    <rPh sb="0" eb="1">
      <t>アタイ</t>
    </rPh>
    <rPh sb="4" eb="6">
      <t>セッテイ</t>
    </rPh>
    <phoneticPr fontId="18"/>
  </si>
  <si>
    <t>画像②ファイル名</t>
    <rPh sb="0" eb="2">
      <t>ガゾウ</t>
    </rPh>
    <rPh sb="7" eb="8">
      <t>メイ</t>
    </rPh>
    <phoneticPr fontId="6"/>
  </si>
  <si>
    <t>画像③ファイル名</t>
    <rPh sb="0" eb="2">
      <t>ガゾウ</t>
    </rPh>
    <rPh sb="7" eb="8">
      <t>メイ</t>
    </rPh>
    <phoneticPr fontId="6"/>
  </si>
  <si>
    <t>画像⑤ファイル名</t>
    <rPh sb="0" eb="2">
      <t>ガゾウ</t>
    </rPh>
    <rPh sb="7" eb="8">
      <t>メイ</t>
    </rPh>
    <phoneticPr fontId="6"/>
  </si>
  <si>
    <t>画像➃ファイル名</t>
    <rPh sb="0" eb="2">
      <t>ガゾウ</t>
    </rPh>
    <rPh sb="7" eb="8">
      <t>メイ</t>
    </rPh>
    <phoneticPr fontId="6"/>
  </si>
  <si>
    <t>全角45文字以内</t>
    <phoneticPr fontId="18"/>
  </si>
  <si>
    <t>広告見出しと説明文①②が必須となります。</t>
    <rPh sb="12" eb="14">
      <t>ヒッス</t>
    </rPh>
    <phoneticPr fontId="18"/>
  </si>
  <si>
    <t>【Pinterest】原稿フォーマット</t>
    <phoneticPr fontId="6"/>
  </si>
  <si>
    <t>※意図的に、推奨文字数を超えて最大文字数以内としたい場合は赤文字エラーを無視して入稿してください。</t>
    <rPh sb="1" eb="4">
      <t>イトテキ</t>
    </rPh>
    <rPh sb="6" eb="8">
      <t>スイショウ</t>
    </rPh>
    <rPh sb="8" eb="11">
      <t>モジスウ</t>
    </rPh>
    <rPh sb="12" eb="13">
      <t>コ</t>
    </rPh>
    <rPh sb="15" eb="17">
      <t>サイダイ</t>
    </rPh>
    <rPh sb="17" eb="20">
      <t>モジスウ</t>
    </rPh>
    <rPh sb="20" eb="22">
      <t>イナイ</t>
    </rPh>
    <rPh sb="26" eb="28">
      <t>バアイ</t>
    </rPh>
    <rPh sb="29" eb="32">
      <t>アカモジ</t>
    </rPh>
    <rPh sb="36" eb="38">
      <t>ムシ</t>
    </rPh>
    <rPh sb="40" eb="42">
      <t>ニュウコウ</t>
    </rPh>
    <phoneticPr fontId="18"/>
  </si>
  <si>
    <r>
      <t>全角半角問わず　30　文字以内　</t>
    </r>
    <r>
      <rPr>
        <sz val="11"/>
        <color rgb="FFFF0000"/>
        <rFont val="メイリオ"/>
        <family val="3"/>
        <charset val="128"/>
      </rPr>
      <t>※必須</t>
    </r>
    <rPh sb="0" eb="2">
      <t>ゼンカク</t>
    </rPh>
    <rPh sb="4" eb="5">
      <t>ト</t>
    </rPh>
    <rPh sb="11" eb="13">
      <t>モジ</t>
    </rPh>
    <rPh sb="13" eb="15">
      <t>イナイ</t>
    </rPh>
    <phoneticPr fontId="6"/>
  </si>
  <si>
    <t>【備考】</t>
    <rPh sb="1" eb="3">
      <t>ビコウ</t>
    </rPh>
    <phoneticPr fontId="6"/>
  </si>
  <si>
    <t>説明文の記号は２つまで(句読点、中点、カンマ、ピリオドについては例外で使用数の制限無し)</t>
    <rPh sb="4" eb="6">
      <t>キゴウ</t>
    </rPh>
    <phoneticPr fontId="6"/>
  </si>
  <si>
    <t>（例　記号 ：「」【】※（括弧は開始と閉じで2カウントとなるため、複数の括弧は利用不可）！　｜　/  ？ × + 等）</t>
    <rPh sb="13" eb="15">
      <t>カッコ</t>
    </rPh>
    <rPh sb="16" eb="18">
      <t>カイシ</t>
    </rPh>
    <rPh sb="19" eb="20">
      <t>ト</t>
    </rPh>
    <rPh sb="33" eb="35">
      <t>フクスウ</t>
    </rPh>
    <rPh sb="36" eb="38">
      <t>カッコ</t>
    </rPh>
    <rPh sb="39" eb="41">
      <t>リヨウ</t>
    </rPh>
    <rPh sb="41" eb="43">
      <t>フカ</t>
    </rPh>
    <phoneticPr fontId="6"/>
  </si>
  <si>
    <t>o</t>
    <phoneticPr fontId="18"/>
  </si>
  <si>
    <r>
      <t>タイトル／説明文に環境依存文字はNGとなります</t>
    </r>
    <r>
      <rPr>
        <b/>
        <sz val="11"/>
        <color indexed="8"/>
        <rFont val="メイリオ"/>
        <family val="3"/>
        <charset val="128"/>
      </rPr>
      <t>。（例 ㎡ →平米またはm2  Ⅲ→3／㈱→（株））</t>
    </r>
    <phoneticPr fontId="6"/>
  </si>
  <si>
    <t>主体者表記／原則会社名、ブランド名、商品名、サービス名のいずれかを明記してください。</t>
    <rPh sb="0" eb="3">
      <t>シュタイシャ</t>
    </rPh>
    <rPh sb="3" eb="5">
      <t>ヒョウキ</t>
    </rPh>
    <phoneticPr fontId="6"/>
  </si>
  <si>
    <t>説明文／自動配置設定で改行をできないため、改行をせずに一行で入れてください。</t>
    <rPh sb="0" eb="3">
      <t>セツメイブン</t>
    </rPh>
    <rPh sb="11" eb="13">
      <t>カイギョウ</t>
    </rPh>
    <rPh sb="21" eb="23">
      <t>カイギョウ</t>
    </rPh>
    <rPh sb="27" eb="29">
      <t>イッコウ</t>
    </rPh>
    <rPh sb="30" eb="31">
      <t>イ</t>
    </rPh>
    <phoneticPr fontId="6"/>
  </si>
  <si>
    <t>※上記に該当する場合は、こちらで修正させていただきます。</t>
    <rPh sb="1" eb="3">
      <t>ジョウキ</t>
    </rPh>
    <rPh sb="4" eb="6">
      <t>ガイトウ</t>
    </rPh>
    <rPh sb="8" eb="10">
      <t>バアイ</t>
    </rPh>
    <rPh sb="16" eb="18">
      <t>シュウセイ</t>
    </rPh>
    <phoneticPr fontId="6"/>
  </si>
  <si>
    <t>※掲載枠によって文字数が省略されることがございます。</t>
    <rPh sb="1" eb="3">
      <t>ケイサイ</t>
    </rPh>
    <rPh sb="3" eb="4">
      <t>ワク</t>
    </rPh>
    <rPh sb="8" eb="11">
      <t>モジスウ</t>
    </rPh>
    <rPh sb="12" eb="14">
      <t>ショウリャク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</si>
</sst>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font>
    <font>
      <sz val="6"/>
      <name val="游ゴシック"/>
      <family val="3"/>
      <charset val="128"/>
    </font>
    <font>
      <sz val="11"/>
      <color indexed="8"/>
      <name val="メイリオ"/>
      <family val="3"/>
      <charset val="128"/>
    </font>
    <font>
      <b/>
      <sz val="11"/>
      <color indexed="8"/>
      <name val="メイリオ"/>
      <family val="3"/>
      <charset val="128"/>
    </font>
    <font>
      <sz val="12"/>
      <color indexed="55"/>
      <name val="メイリオ"/>
      <family val="3"/>
      <charset val="128"/>
    </font>
    <font>
      <b/>
      <sz val="11"/>
      <color indexed="10"/>
      <name val="メイリオ"/>
      <family val="3"/>
      <charset val="128"/>
    </font>
    <font>
      <sz val="11"/>
      <name val="メイリオ"/>
      <family val="3"/>
      <charset val="128"/>
    </font>
    <font>
      <sz val="11"/>
      <color theme="1"/>
      <name val="メイリオ"/>
      <family val="3"/>
      <charset val="128"/>
    </font>
    <font>
      <sz val="11"/>
      <color rgb="FFFF0000"/>
      <name val="メイリオ"/>
      <family val="3"/>
      <charset val="128"/>
    </font>
    <font>
      <sz val="10"/>
      <color theme="1"/>
      <name val="メイリオ"/>
      <family val="3"/>
      <charset val="128"/>
    </font>
    <font>
      <sz val="6"/>
      <name val="ＭＳ Ｐゴシック"/>
      <family val="3"/>
      <charset val="128"/>
      <scheme val="minor"/>
    </font>
    <font>
      <b/>
      <u/>
      <sz val="11"/>
      <color theme="1"/>
      <name val="メイリオ"/>
      <family val="3"/>
      <charset val="128"/>
    </font>
    <font>
      <sz val="11"/>
      <color theme="1"/>
      <name val="ＭＳ Ｐゴシック"/>
      <family val="2"/>
      <scheme val="minor"/>
    </font>
    <font>
      <u/>
      <sz val="11"/>
      <color theme="10"/>
      <name val="ＭＳ Ｐゴシック"/>
      <family val="2"/>
      <scheme val="minor"/>
    </font>
    <font>
      <sz val="11"/>
      <color theme="0"/>
      <name val="メイリオ"/>
      <family val="3"/>
      <charset val="128"/>
    </font>
    <font>
      <b/>
      <sz val="12"/>
      <color theme="1"/>
      <name val="メイリオ"/>
      <family val="3"/>
      <charset val="128"/>
    </font>
    <font>
      <u/>
      <sz val="11"/>
      <color theme="10"/>
      <name val="ＭＳ Ｐゴシック"/>
      <family val="3"/>
      <charset val="128"/>
      <scheme val="minor"/>
    </font>
    <font>
      <b/>
      <sz val="11"/>
      <color theme="0"/>
      <name val="ＭＳ Ｐゴシック"/>
      <family val="2"/>
      <charset val="128"/>
      <scheme val="minor"/>
    </font>
    <font>
      <sz val="6"/>
      <name val="ＭＳ Ｐゴシック"/>
      <family val="2"/>
      <charset val="128"/>
      <scheme val="minor"/>
    </font>
    <font>
      <sz val="14"/>
      <color rgb="FFFF0000"/>
      <name val="メイリオ"/>
      <family val="3"/>
      <charset val="128"/>
    </font>
    <font>
      <b/>
      <sz val="14"/>
      <color rgb="FFFF0000"/>
      <name val="メイリオ"/>
      <family val="3"/>
      <charset val="128"/>
    </font>
    <font>
      <sz val="11"/>
      <color theme="1" tint="0.249977111117893"/>
      <name val="メイリオ"/>
      <family val="3"/>
      <charset val="128"/>
    </font>
    <font>
      <b/>
      <sz val="18"/>
      <color theme="1"/>
      <name val="ＭＳ Ｐゴシック"/>
      <family val="3"/>
      <charset val="128"/>
      <scheme val="minor"/>
    </font>
    <font>
      <b/>
      <sz val="9"/>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1"/>
      <color rgb="FF525860"/>
      <name val="メイリオ"/>
      <family val="3"/>
      <charset val="128"/>
    </font>
    <font>
      <sz val="11"/>
      <color theme="1"/>
      <name val="Meiryo"/>
      <family val="3"/>
      <charset val="128"/>
    </font>
    <font>
      <b/>
      <sz val="11"/>
      <color rgb="FFFF0000"/>
      <name val="Meiryo"/>
      <family val="3"/>
      <charset val="128"/>
    </font>
    <font>
      <b/>
      <sz val="11"/>
      <color rgb="FFFF0000"/>
      <name val="メイリオ"/>
      <family val="3"/>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rgb="FFFF0000"/>
      </bottom>
      <diagonal/>
    </border>
    <border>
      <left/>
      <right style="thin">
        <color rgb="FFFF0000"/>
      </right>
      <top/>
      <bottom/>
      <diagonal/>
    </border>
    <border>
      <left style="thin">
        <color rgb="FFFF0000"/>
      </left>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0" fontId="8" fillId="0" borderId="0">
      <alignment vertical="center" wrapText="1"/>
    </xf>
    <xf numFmtId="0" fontId="20" fillId="0" borderId="0"/>
    <xf numFmtId="0" fontId="21" fillId="0" borderId="0" applyNumberFormat="0" applyFill="0" applyBorder="0" applyAlignment="0" applyProtection="0"/>
    <xf numFmtId="0" fontId="24" fillId="0" borderId="0" applyNumberForma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cellStyleXfs>
  <cellXfs count="82">
    <xf numFmtId="0" fontId="0" fillId="0" borderId="0" xfId="0">
      <alignment vertical="center"/>
    </xf>
    <xf numFmtId="0" fontId="15" fillId="3" borderId="0" xfId="0" applyFont="1" applyFill="1">
      <alignment vertical="center"/>
    </xf>
    <xf numFmtId="0" fontId="15" fillId="3" borderId="0" xfId="0" applyFont="1" applyFill="1" applyAlignment="1">
      <alignment horizontal="center" vertical="center"/>
    </xf>
    <xf numFmtId="0" fontId="15" fillId="3" borderId="0" xfId="0" applyFont="1" applyFill="1" applyAlignment="1">
      <alignment horizontal="left" vertical="center"/>
    </xf>
    <xf numFmtId="0" fontId="12" fillId="3" borderId="0" xfId="0" applyFont="1" applyFill="1" applyAlignment="1">
      <alignment horizontal="center" vertical="center"/>
    </xf>
    <xf numFmtId="0" fontId="15" fillId="3" borderId="1" xfId="0" applyFont="1" applyFill="1" applyBorder="1" applyAlignment="1">
      <alignment horizontal="left" vertical="center"/>
    </xf>
    <xf numFmtId="0" fontId="12" fillId="3" borderId="1" xfId="0" applyFont="1" applyFill="1" applyBorder="1" applyAlignment="1">
      <alignment horizontal="center" vertical="center"/>
    </xf>
    <xf numFmtId="0" fontId="15" fillId="2" borderId="0" xfId="0" applyFont="1" applyFill="1" applyAlignment="1">
      <alignment horizontal="center" vertical="center"/>
    </xf>
    <xf numFmtId="0" fontId="15" fillId="3" borderId="1" xfId="0" applyFont="1" applyFill="1" applyBorder="1">
      <alignment vertical="center"/>
    </xf>
    <xf numFmtId="0" fontId="22" fillId="5" borderId="1" xfId="2" applyFont="1" applyFill="1" applyBorder="1" applyAlignment="1">
      <alignment horizontal="center" vertical="center"/>
    </xf>
    <xf numFmtId="0" fontId="15" fillId="3" borderId="1" xfId="2" applyFont="1" applyFill="1" applyBorder="1"/>
    <xf numFmtId="0" fontId="23" fillId="3" borderId="0" xfId="0" applyFont="1" applyFill="1" applyAlignment="1">
      <alignment horizontal="left" vertical="center"/>
    </xf>
    <xf numFmtId="0" fontId="24" fillId="4" borderId="1" xfId="4" applyFill="1" applyBorder="1" applyAlignment="1">
      <alignment vertical="center"/>
    </xf>
    <xf numFmtId="0" fontId="15" fillId="3" borderId="1" xfId="5" applyFont="1" applyFill="1" applyBorder="1">
      <alignment vertical="center"/>
    </xf>
    <xf numFmtId="0" fontId="22" fillId="5" borderId="1" xfId="5" applyFont="1" applyFill="1" applyBorder="1" applyAlignment="1">
      <alignment horizontal="center" vertical="center" wrapText="1"/>
    </xf>
    <xf numFmtId="0" fontId="22" fillId="5" borderId="1" xfId="5" applyFont="1" applyFill="1" applyBorder="1" applyAlignment="1">
      <alignment horizontal="center" vertical="center"/>
    </xf>
    <xf numFmtId="0" fontId="15" fillId="5" borderId="1" xfId="5" applyFont="1" applyFill="1" applyBorder="1">
      <alignment vertical="center"/>
    </xf>
    <xf numFmtId="0" fontId="16" fillId="3" borderId="0" xfId="0" applyFont="1" applyFill="1">
      <alignment vertical="center"/>
    </xf>
    <xf numFmtId="0" fontId="15" fillId="4" borderId="1" xfId="0" applyFont="1" applyFill="1" applyBorder="1">
      <alignment vertical="center"/>
    </xf>
    <xf numFmtId="0" fontId="19" fillId="3" borderId="0" xfId="0" applyFont="1" applyFill="1">
      <alignment vertical="center"/>
    </xf>
    <xf numFmtId="0" fontId="17" fillId="3" borderId="7" xfId="0" applyFont="1" applyFill="1" applyBorder="1">
      <alignment vertical="center"/>
    </xf>
    <xf numFmtId="0" fontId="17" fillId="3" borderId="8"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7" fillId="3" borderId="4" xfId="0" applyFont="1" applyFill="1" applyBorder="1">
      <alignment vertical="center"/>
    </xf>
    <xf numFmtId="0" fontId="17" fillId="3" borderId="0" xfId="0" applyFont="1" applyFill="1">
      <alignment vertical="center"/>
    </xf>
    <xf numFmtId="0" fontId="15" fillId="3" borderId="3" xfId="0" applyFont="1" applyFill="1" applyBorder="1">
      <alignment vertical="center"/>
    </xf>
    <xf numFmtId="0" fontId="15" fillId="3" borderId="4" xfId="0" applyFont="1" applyFill="1" applyBorder="1">
      <alignment vertical="center"/>
    </xf>
    <xf numFmtId="0" fontId="15" fillId="4" borderId="1" xfId="1" applyFont="1" applyFill="1" applyBorder="1">
      <alignment vertical="center" wrapText="1"/>
    </xf>
    <xf numFmtId="0" fontId="15" fillId="3" borderId="1" xfId="1" applyFont="1" applyFill="1" applyBorder="1">
      <alignment vertical="center" wrapText="1"/>
    </xf>
    <xf numFmtId="0" fontId="17" fillId="3" borderId="5" xfId="0" applyFont="1" applyFill="1" applyBorder="1">
      <alignment vertical="center"/>
    </xf>
    <xf numFmtId="0" fontId="17" fillId="3" borderId="2" xfId="0" applyFont="1" applyFill="1" applyBorder="1">
      <alignment vertical="center"/>
    </xf>
    <xf numFmtId="0" fontId="15" fillId="3" borderId="2" xfId="0" applyFont="1" applyFill="1" applyBorder="1">
      <alignment vertical="center"/>
    </xf>
    <xf numFmtId="0" fontId="15" fillId="3" borderId="6" xfId="0" applyFont="1" applyFill="1" applyBorder="1">
      <alignment vertical="center"/>
    </xf>
    <xf numFmtId="0" fontId="15" fillId="3" borderId="10" xfId="0" applyFont="1" applyFill="1" applyBorder="1">
      <alignment vertical="center"/>
    </xf>
    <xf numFmtId="0" fontId="15" fillId="0" borderId="1" xfId="1" applyFont="1" applyBorder="1">
      <alignment vertical="center" wrapText="1"/>
    </xf>
    <xf numFmtId="0" fontId="15" fillId="3" borderId="0" xfId="5" applyFont="1" applyFill="1">
      <alignment vertical="center"/>
    </xf>
    <xf numFmtId="0" fontId="15" fillId="3" borderId="1" xfId="5" applyFont="1" applyFill="1" applyBorder="1" applyAlignment="1">
      <alignment vertical="center" wrapText="1"/>
    </xf>
    <xf numFmtId="0" fontId="15" fillId="3" borderId="0" xfId="5" applyFont="1" applyFill="1" applyAlignment="1">
      <alignment horizontal="center" vertical="center"/>
    </xf>
    <xf numFmtId="0" fontId="15" fillId="3" borderId="0" xfId="2" applyFont="1" applyFill="1"/>
    <xf numFmtId="0" fontId="15" fillId="3" borderId="0" xfId="5" applyFont="1" applyFill="1" applyAlignment="1">
      <alignment vertical="center" wrapText="1"/>
    </xf>
    <xf numFmtId="0" fontId="15" fillId="3" borderId="1" xfId="2" applyFont="1" applyFill="1" applyBorder="1" applyAlignment="1">
      <alignment horizontal="center" vertical="center"/>
    </xf>
    <xf numFmtId="0" fontId="15" fillId="3" borderId="1" xfId="2" applyFont="1" applyFill="1" applyBorder="1" applyAlignment="1">
      <alignment horizontal="left" vertical="center"/>
    </xf>
    <xf numFmtId="0" fontId="15" fillId="3" borderId="1" xfId="2" applyFont="1" applyFill="1" applyBorder="1" applyAlignment="1">
      <alignment wrapText="1"/>
    </xf>
    <xf numFmtId="0" fontId="15" fillId="3" borderId="1" xfId="5" applyFont="1" applyFill="1" applyBorder="1" applyAlignment="1">
      <alignment horizontal="center" vertical="center"/>
    </xf>
    <xf numFmtId="0" fontId="15" fillId="3" borderId="0" xfId="2" applyFont="1" applyFill="1" applyAlignment="1">
      <alignment vertical="center"/>
    </xf>
    <xf numFmtId="0" fontId="15" fillId="3" borderId="1" xfId="2" applyFont="1" applyFill="1" applyBorder="1" applyAlignment="1">
      <alignment vertical="center"/>
    </xf>
    <xf numFmtId="0" fontId="15" fillId="3" borderId="13" xfId="2" applyFont="1" applyFill="1" applyBorder="1" applyAlignment="1">
      <alignment vertical="center"/>
    </xf>
    <xf numFmtId="0" fontId="27" fillId="3" borderId="0" xfId="0" applyFont="1" applyFill="1">
      <alignment vertical="center"/>
    </xf>
    <xf numFmtId="0" fontId="27" fillId="0" borderId="0" xfId="0" applyFont="1" applyAlignment="1">
      <alignment vertical="center" wrapText="1"/>
    </xf>
    <xf numFmtId="0" fontId="28" fillId="3" borderId="0" xfId="0" applyFont="1" applyFill="1">
      <alignment vertical="center"/>
    </xf>
    <xf numFmtId="0" fontId="28" fillId="0" borderId="0" xfId="0" applyFont="1" applyAlignment="1">
      <alignment vertical="center" wrapText="1"/>
    </xf>
    <xf numFmtId="0" fontId="16" fillId="3" borderId="0" xfId="5" applyFont="1" applyFill="1">
      <alignment vertical="center"/>
    </xf>
    <xf numFmtId="0" fontId="29" fillId="3" borderId="1" xfId="0" applyFont="1" applyFill="1" applyBorder="1">
      <alignment vertical="center"/>
    </xf>
    <xf numFmtId="0" fontId="15" fillId="4" borderId="1" xfId="5" applyFont="1" applyFill="1" applyBorder="1">
      <alignment vertical="center"/>
    </xf>
    <xf numFmtId="0" fontId="15" fillId="4" borderId="1" xfId="5" applyFont="1" applyFill="1" applyBorder="1" applyAlignment="1">
      <alignment horizontal="center" vertical="center"/>
    </xf>
    <xf numFmtId="0" fontId="15" fillId="0" borderId="1" xfId="5" applyFont="1" applyBorder="1">
      <alignment vertical="center"/>
    </xf>
    <xf numFmtId="0" fontId="22" fillId="5" borderId="1" xfId="5" applyFont="1" applyFill="1" applyBorder="1" applyAlignment="1">
      <alignment horizontal="left" vertical="center"/>
    </xf>
    <xf numFmtId="0" fontId="30" fillId="0" borderId="0" xfId="7" applyFont="1">
      <alignment vertical="center"/>
    </xf>
    <xf numFmtId="0" fontId="3" fillId="0" borderId="0" xfId="7">
      <alignment vertical="center"/>
    </xf>
    <xf numFmtId="0" fontId="31" fillId="6" borderId="0" xfId="7" applyFont="1" applyFill="1">
      <alignment vertical="center"/>
    </xf>
    <xf numFmtId="0" fontId="3" fillId="6" borderId="0" xfId="7" applyFill="1">
      <alignment vertical="center"/>
    </xf>
    <xf numFmtId="0" fontId="32" fillId="6" borderId="0" xfId="7" applyFont="1" applyFill="1">
      <alignment vertical="center"/>
    </xf>
    <xf numFmtId="0" fontId="33" fillId="6" borderId="0" xfId="7" applyFont="1" applyFill="1">
      <alignment vertical="center"/>
    </xf>
    <xf numFmtId="0" fontId="2" fillId="0" borderId="0" xfId="7" applyFont="1">
      <alignment vertical="center"/>
    </xf>
    <xf numFmtId="0" fontId="34" fillId="0" borderId="0" xfId="0" applyFont="1">
      <alignment vertical="center"/>
    </xf>
    <xf numFmtId="0" fontId="1" fillId="0" borderId="0" xfId="7" applyFont="1">
      <alignment vertical="center"/>
    </xf>
    <xf numFmtId="0" fontId="15" fillId="0" borderId="1" xfId="0" applyFont="1" applyBorder="1">
      <alignment vertical="center"/>
    </xf>
    <xf numFmtId="0" fontId="15" fillId="4" borderId="1" xfId="2" applyFont="1" applyFill="1" applyBorder="1"/>
    <xf numFmtId="0" fontId="24" fillId="0" borderId="0" xfId="4" applyFill="1" applyBorder="1" applyAlignment="1">
      <alignment vertical="center"/>
    </xf>
    <xf numFmtId="0" fontId="24" fillId="0" borderId="1" xfId="4" applyBorder="1" applyAlignment="1">
      <alignment vertical="center" wrapText="1"/>
    </xf>
    <xf numFmtId="0" fontId="24" fillId="4" borderId="1" xfId="4" applyFill="1" applyBorder="1" applyAlignment="1">
      <alignment vertical="center" wrapText="1"/>
    </xf>
    <xf numFmtId="0" fontId="35" fillId="0" borderId="0" xfId="0" applyFont="1" applyAlignment="1">
      <alignment vertical="center" wrapText="1"/>
    </xf>
    <xf numFmtId="0" fontId="36" fillId="0" borderId="0" xfId="0" applyFont="1" applyAlignment="1">
      <alignment vertical="center" wrapText="1"/>
    </xf>
    <xf numFmtId="0" fontId="37" fillId="3" borderId="0" xfId="0" applyFont="1" applyFill="1">
      <alignment vertical="center"/>
    </xf>
    <xf numFmtId="0" fontId="37" fillId="3" borderId="0" xfId="5" applyFont="1" applyFill="1">
      <alignment vertical="center"/>
    </xf>
    <xf numFmtId="0" fontId="24" fillId="3" borderId="1" xfId="4" applyFill="1" applyBorder="1">
      <alignment vertical="center"/>
    </xf>
    <xf numFmtId="0" fontId="15" fillId="3" borderId="12" xfId="2" applyFont="1" applyFill="1" applyBorder="1" applyAlignment="1">
      <alignment horizontal="center" vertical="center"/>
    </xf>
    <xf numFmtId="0" fontId="15" fillId="3" borderId="11" xfId="2" applyFont="1" applyFill="1" applyBorder="1" applyAlignment="1">
      <alignment horizontal="center" vertical="center"/>
    </xf>
    <xf numFmtId="0" fontId="15" fillId="3" borderId="1" xfId="5" applyFont="1" applyFill="1" applyBorder="1" applyAlignment="1">
      <alignment horizontal="center" vertical="center"/>
    </xf>
    <xf numFmtId="0" fontId="22" fillId="5" borderId="12" xfId="2" applyFont="1" applyFill="1" applyBorder="1" applyAlignment="1">
      <alignment horizontal="center" vertical="center"/>
    </xf>
    <xf numFmtId="0" fontId="22" fillId="5" borderId="11" xfId="2" applyFont="1" applyFill="1" applyBorder="1" applyAlignment="1">
      <alignment horizontal="center" vertical="center"/>
    </xf>
  </cellXfs>
  <cellStyles count="8">
    <cellStyle name="ハイパーリンク" xfId="4" builtinId="8"/>
    <cellStyle name="ハイパーリンク 2" xfId="3" xr:uid="{88850B67-A4F4-4B26-9112-9A8CD0587F2B}"/>
    <cellStyle name="標準" xfId="0" builtinId="0"/>
    <cellStyle name="標準 2" xfId="2" xr:uid="{5282E803-858F-4B98-9A43-A7DDDC8F5DB0}"/>
    <cellStyle name="標準 3" xfId="5" xr:uid="{C208C6A5-6DCA-44B7-987C-490174150654}"/>
    <cellStyle name="標準 3 2" xfId="6" xr:uid="{1A6C89B1-A7F8-4A13-ADEF-D934C1E9CF9D}"/>
    <cellStyle name="標準 4" xfId="7" xr:uid="{739963EB-BB82-4CD5-8983-A3C8BE2D9450}"/>
    <cellStyle name="標準_エイリックスタイル藤崎南" xfId="1" xr:uid="{00000000-0005-0000-0000-000002000000}"/>
  </cellStyles>
  <dxfs count="177">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14</xdr:col>
      <xdr:colOff>648626</xdr:colOff>
      <xdr:row>7</xdr:row>
      <xdr:rowOff>44016</xdr:rowOff>
    </xdr:from>
    <xdr:ext cx="1165409" cy="268938"/>
    <xdr:sp macro="" textlink="">
      <xdr:nvSpPr>
        <xdr:cNvPr id="3" name="テキスト ボックス 2">
          <a:extLst>
            <a:ext uri="{FF2B5EF4-FFF2-40B4-BE49-F238E27FC236}">
              <a16:creationId xmlns:a16="http://schemas.microsoft.com/office/drawing/2014/main" id="{8402BE41-6F2A-4763-B34D-1424B0D864B1}"/>
            </a:ext>
          </a:extLst>
        </xdr:cNvPr>
        <xdr:cNvSpPr txBox="1"/>
      </xdr:nvSpPr>
      <xdr:spPr>
        <a:xfrm>
          <a:off x="23758657" y="1710891"/>
          <a:ext cx="1165409" cy="26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メイリオ" panose="020B0604030504040204" pitchFamily="50" charset="-128"/>
              <a:ea typeface="メイリオ" panose="020B0604030504040204" pitchFamily="50" charset="-128"/>
            </a:rPr>
            <a:t>イメージ</a:t>
          </a:r>
        </a:p>
      </xdr:txBody>
    </xdr:sp>
    <xdr:clientData/>
  </xdr:oneCellAnchor>
  <xdr:twoCellAnchor editAs="oneCell">
    <xdr:from>
      <xdr:col>15</xdr:col>
      <xdr:colOff>73831</xdr:colOff>
      <xdr:row>8</xdr:row>
      <xdr:rowOff>97631</xdr:rowOff>
    </xdr:from>
    <xdr:to>
      <xdr:col>20</xdr:col>
      <xdr:colOff>569450</xdr:colOff>
      <xdr:row>21</xdr:row>
      <xdr:rowOff>224229</xdr:rowOff>
    </xdr:to>
    <xdr:pic>
      <xdr:nvPicPr>
        <xdr:cNvPr id="5" name="図 4">
          <a:extLst>
            <a:ext uri="{FF2B5EF4-FFF2-40B4-BE49-F238E27FC236}">
              <a16:creationId xmlns:a16="http://schemas.microsoft.com/office/drawing/2014/main" id="{A46EFB9F-A145-BE94-8739-36FFB373C346}"/>
            </a:ext>
          </a:extLst>
        </xdr:cNvPr>
        <xdr:cNvPicPr>
          <a:picLocks noChangeAspect="1"/>
        </xdr:cNvPicPr>
      </xdr:nvPicPr>
      <xdr:blipFill>
        <a:blip xmlns:r="http://schemas.openxmlformats.org/officeDocument/2006/relationships" r:embed="rId1"/>
        <a:stretch>
          <a:fillRect/>
        </a:stretch>
      </xdr:blipFill>
      <xdr:spPr>
        <a:xfrm>
          <a:off x="23862519" y="2002631"/>
          <a:ext cx="3885725" cy="3219048"/>
        </a:xfrm>
        <a:prstGeom prst="rect">
          <a:avLst/>
        </a:prstGeom>
      </xdr:spPr>
    </xdr:pic>
    <xdr:clientData/>
  </xdr:twoCellAnchor>
  <xdr:twoCellAnchor editAs="oneCell">
    <xdr:from>
      <xdr:col>15</xdr:col>
      <xdr:colOff>73832</xdr:colOff>
      <xdr:row>23</xdr:row>
      <xdr:rowOff>38101</xdr:rowOff>
    </xdr:from>
    <xdr:to>
      <xdr:col>24</xdr:col>
      <xdr:colOff>704</xdr:colOff>
      <xdr:row>30</xdr:row>
      <xdr:rowOff>114083</xdr:rowOff>
    </xdr:to>
    <xdr:pic>
      <xdr:nvPicPr>
        <xdr:cNvPr id="7" name="図 6">
          <a:extLst>
            <a:ext uri="{FF2B5EF4-FFF2-40B4-BE49-F238E27FC236}">
              <a16:creationId xmlns:a16="http://schemas.microsoft.com/office/drawing/2014/main" id="{22981741-3813-BC0A-4D7D-811C30A5BC77}"/>
            </a:ext>
          </a:extLst>
        </xdr:cNvPr>
        <xdr:cNvPicPr>
          <a:picLocks noChangeAspect="1"/>
        </xdr:cNvPicPr>
      </xdr:nvPicPr>
      <xdr:blipFill>
        <a:blip xmlns:r="http://schemas.openxmlformats.org/officeDocument/2006/relationships" r:embed="rId2"/>
        <a:stretch>
          <a:fillRect/>
        </a:stretch>
      </xdr:blipFill>
      <xdr:spPr>
        <a:xfrm>
          <a:off x="23862520" y="5514976"/>
          <a:ext cx="5973342" cy="17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1488276</xdr:colOff>
      <xdr:row>33</xdr:row>
      <xdr:rowOff>0</xdr:rowOff>
    </xdr:from>
    <xdr:to>
      <xdr:col>3</xdr:col>
      <xdr:colOff>9520</xdr:colOff>
      <xdr:row>46</xdr:row>
      <xdr:rowOff>110727</xdr:rowOff>
    </xdr:to>
    <xdr:pic>
      <xdr:nvPicPr>
        <xdr:cNvPr id="5" name="図 4">
          <a:extLst>
            <a:ext uri="{FF2B5EF4-FFF2-40B4-BE49-F238E27FC236}">
              <a16:creationId xmlns:a16="http://schemas.microsoft.com/office/drawing/2014/main" id="{F96B6902-38BF-4083-8254-A946D3F52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6401" y="7858125"/>
          <a:ext cx="7772400" cy="32063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1488276</xdr:colOff>
      <xdr:row>39</xdr:row>
      <xdr:rowOff>0</xdr:rowOff>
    </xdr:from>
    <xdr:to>
      <xdr:col>3</xdr:col>
      <xdr:colOff>9520</xdr:colOff>
      <xdr:row>52</xdr:row>
      <xdr:rowOff>110727</xdr:rowOff>
    </xdr:to>
    <xdr:pic>
      <xdr:nvPicPr>
        <xdr:cNvPr id="2" name="図 1">
          <a:extLst>
            <a:ext uri="{FF2B5EF4-FFF2-40B4-BE49-F238E27FC236}">
              <a16:creationId xmlns:a16="http://schemas.microsoft.com/office/drawing/2014/main" id="{5275A752-7E99-44A6-858E-C655B0808E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6401" y="7858125"/>
          <a:ext cx="7770019" cy="32063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678650</xdr:colOff>
      <xdr:row>28</xdr:row>
      <xdr:rowOff>59530</xdr:rowOff>
    </xdr:from>
    <xdr:to>
      <xdr:col>2</xdr:col>
      <xdr:colOff>875499</xdr:colOff>
      <xdr:row>29</xdr:row>
      <xdr:rowOff>132555</xdr:rowOff>
    </xdr:to>
    <xdr:sp macro="" textlink="">
      <xdr:nvSpPr>
        <xdr:cNvPr id="7" name="テキスト ボックス 6">
          <a:extLst>
            <a:ext uri="{FF2B5EF4-FFF2-40B4-BE49-F238E27FC236}">
              <a16:creationId xmlns:a16="http://schemas.microsoft.com/office/drawing/2014/main" id="{322C2996-A0E5-4068-B10F-3F7DD1C6AEA9}"/>
            </a:ext>
          </a:extLst>
        </xdr:cNvPr>
        <xdr:cNvSpPr txBox="1"/>
      </xdr:nvSpPr>
      <xdr:spPr>
        <a:xfrm>
          <a:off x="916775" y="9108280"/>
          <a:ext cx="2863849" cy="311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スキップ可能なインストリーム広告</a:t>
          </a:r>
        </a:p>
      </xdr:txBody>
    </xdr:sp>
    <xdr:clientData/>
  </xdr:twoCellAnchor>
  <xdr:twoCellAnchor>
    <xdr:from>
      <xdr:col>2</xdr:col>
      <xdr:colOff>2274092</xdr:colOff>
      <xdr:row>28</xdr:row>
      <xdr:rowOff>59530</xdr:rowOff>
    </xdr:from>
    <xdr:to>
      <xdr:col>2</xdr:col>
      <xdr:colOff>5326325</xdr:colOff>
      <xdr:row>29</xdr:row>
      <xdr:rowOff>132555</xdr:rowOff>
    </xdr:to>
    <xdr:sp macro="" textlink="">
      <xdr:nvSpPr>
        <xdr:cNvPr id="8" name="テキスト ボックス 7">
          <a:extLst>
            <a:ext uri="{FF2B5EF4-FFF2-40B4-BE49-F238E27FC236}">
              <a16:creationId xmlns:a16="http://schemas.microsoft.com/office/drawing/2014/main" id="{C6E58D5D-1037-44D1-BB3E-BD1512F34C73}"/>
            </a:ext>
          </a:extLst>
        </xdr:cNvPr>
        <xdr:cNvSpPr txBox="1"/>
      </xdr:nvSpPr>
      <xdr:spPr>
        <a:xfrm>
          <a:off x="5179217" y="9108280"/>
          <a:ext cx="3052233" cy="311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スキップ不可のインストリーム広告</a:t>
          </a:r>
        </a:p>
      </xdr:txBody>
    </xdr:sp>
    <xdr:clientData/>
  </xdr:twoCellAnchor>
  <xdr:twoCellAnchor>
    <xdr:from>
      <xdr:col>3</xdr:col>
      <xdr:colOff>369098</xdr:colOff>
      <xdr:row>28</xdr:row>
      <xdr:rowOff>59530</xdr:rowOff>
    </xdr:from>
    <xdr:to>
      <xdr:col>6</xdr:col>
      <xdr:colOff>95250</xdr:colOff>
      <xdr:row>29</xdr:row>
      <xdr:rowOff>132555</xdr:rowOff>
    </xdr:to>
    <xdr:sp macro="" textlink="">
      <xdr:nvSpPr>
        <xdr:cNvPr id="11" name="テキスト ボックス 10">
          <a:extLst>
            <a:ext uri="{FF2B5EF4-FFF2-40B4-BE49-F238E27FC236}">
              <a16:creationId xmlns:a16="http://schemas.microsoft.com/office/drawing/2014/main" id="{A3287C0D-267A-4F19-8A02-91B0F63D0FE2}"/>
            </a:ext>
          </a:extLst>
        </xdr:cNvPr>
        <xdr:cNvSpPr txBox="1"/>
      </xdr:nvSpPr>
      <xdr:spPr>
        <a:xfrm>
          <a:off x="9858379" y="9108280"/>
          <a:ext cx="1678777" cy="311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インフィード動画広告</a:t>
          </a:r>
        </a:p>
      </xdr:txBody>
    </xdr:sp>
    <xdr:clientData/>
  </xdr:twoCellAnchor>
  <xdr:twoCellAnchor editAs="oneCell">
    <xdr:from>
      <xdr:col>0</xdr:col>
      <xdr:colOff>71484</xdr:colOff>
      <xdr:row>31</xdr:row>
      <xdr:rowOff>154783</xdr:rowOff>
    </xdr:from>
    <xdr:to>
      <xdr:col>2</xdr:col>
      <xdr:colOff>1258359</xdr:colOff>
      <xdr:row>45</xdr:row>
      <xdr:rowOff>17033</xdr:rowOff>
    </xdr:to>
    <xdr:pic>
      <xdr:nvPicPr>
        <xdr:cNvPr id="13" name="図 12">
          <a:extLst>
            <a:ext uri="{FF2B5EF4-FFF2-40B4-BE49-F238E27FC236}">
              <a16:creationId xmlns:a16="http://schemas.microsoft.com/office/drawing/2014/main" id="{04B35892-EC86-4A0A-9FE6-6332E72D8116}"/>
            </a:ext>
          </a:extLst>
        </xdr:cNvPr>
        <xdr:cNvPicPr>
          <a:picLocks noChangeAspect="1"/>
        </xdr:cNvPicPr>
      </xdr:nvPicPr>
      <xdr:blipFill>
        <a:blip xmlns:r="http://schemas.openxmlformats.org/officeDocument/2006/relationships" r:embed="rId1"/>
        <a:stretch>
          <a:fillRect/>
        </a:stretch>
      </xdr:blipFill>
      <xdr:spPr>
        <a:xfrm>
          <a:off x="71484" y="7536658"/>
          <a:ext cx="4092000" cy="3196000"/>
        </a:xfrm>
        <a:prstGeom prst="rect">
          <a:avLst/>
        </a:prstGeom>
      </xdr:spPr>
    </xdr:pic>
    <xdr:clientData/>
  </xdr:twoCellAnchor>
  <xdr:twoCellAnchor editAs="oneCell">
    <xdr:from>
      <xdr:col>2</xdr:col>
      <xdr:colOff>1404963</xdr:colOff>
      <xdr:row>29</xdr:row>
      <xdr:rowOff>154783</xdr:rowOff>
    </xdr:from>
    <xdr:to>
      <xdr:col>2</xdr:col>
      <xdr:colOff>5496963</xdr:colOff>
      <xdr:row>43</xdr:row>
      <xdr:rowOff>17033</xdr:rowOff>
    </xdr:to>
    <xdr:pic>
      <xdr:nvPicPr>
        <xdr:cNvPr id="14" name="図 13">
          <a:extLst>
            <a:ext uri="{FF2B5EF4-FFF2-40B4-BE49-F238E27FC236}">
              <a16:creationId xmlns:a16="http://schemas.microsoft.com/office/drawing/2014/main" id="{AD08D217-B7AE-4E24-8C12-1EB79B030FF8}"/>
            </a:ext>
          </a:extLst>
        </xdr:cNvPr>
        <xdr:cNvPicPr>
          <a:picLocks noChangeAspect="1"/>
        </xdr:cNvPicPr>
      </xdr:nvPicPr>
      <xdr:blipFill>
        <a:blip xmlns:r="http://schemas.openxmlformats.org/officeDocument/2006/relationships" r:embed="rId2"/>
        <a:stretch>
          <a:fillRect/>
        </a:stretch>
      </xdr:blipFill>
      <xdr:spPr>
        <a:xfrm>
          <a:off x="4310088" y="7536658"/>
          <a:ext cx="4092000" cy="3196000"/>
        </a:xfrm>
        <a:prstGeom prst="rect">
          <a:avLst/>
        </a:prstGeom>
      </xdr:spPr>
    </xdr:pic>
    <xdr:clientData/>
  </xdr:twoCellAnchor>
  <xdr:twoCellAnchor editAs="oneCell">
    <xdr:from>
      <xdr:col>2</xdr:col>
      <xdr:colOff>5655491</xdr:colOff>
      <xdr:row>29</xdr:row>
      <xdr:rowOff>154783</xdr:rowOff>
    </xdr:from>
    <xdr:to>
      <xdr:col>6</xdr:col>
      <xdr:colOff>1405567</xdr:colOff>
      <xdr:row>43</xdr:row>
      <xdr:rowOff>9985</xdr:rowOff>
    </xdr:to>
    <xdr:pic>
      <xdr:nvPicPr>
        <xdr:cNvPr id="15" name="図 14">
          <a:extLst>
            <a:ext uri="{FF2B5EF4-FFF2-40B4-BE49-F238E27FC236}">
              <a16:creationId xmlns:a16="http://schemas.microsoft.com/office/drawing/2014/main" id="{2C30A842-C873-4520-89E2-B2C02ADE6AA2}"/>
            </a:ext>
          </a:extLst>
        </xdr:cNvPr>
        <xdr:cNvPicPr>
          <a:picLocks noChangeAspect="1"/>
        </xdr:cNvPicPr>
      </xdr:nvPicPr>
      <xdr:blipFill>
        <a:blip xmlns:r="http://schemas.openxmlformats.org/officeDocument/2006/relationships" r:embed="rId3"/>
        <a:stretch>
          <a:fillRect/>
        </a:stretch>
      </xdr:blipFill>
      <xdr:spPr>
        <a:xfrm>
          <a:off x="8560616" y="7536658"/>
          <a:ext cx="4286857" cy="31889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17145</xdr:colOff>
      <xdr:row>30</xdr:row>
      <xdr:rowOff>22860</xdr:rowOff>
    </xdr:from>
    <xdr:to>
      <xdr:col>8</xdr:col>
      <xdr:colOff>508686</xdr:colOff>
      <xdr:row>34</xdr:row>
      <xdr:rowOff>144780</xdr:rowOff>
    </xdr:to>
    <xdr:pic>
      <xdr:nvPicPr>
        <xdr:cNvPr id="2" name="図 1">
          <a:extLst>
            <a:ext uri="{FF2B5EF4-FFF2-40B4-BE49-F238E27FC236}">
              <a16:creationId xmlns:a16="http://schemas.microsoft.com/office/drawing/2014/main" id="{3BED9374-D566-4F29-BD36-1DD145BFCBDE}"/>
            </a:ext>
          </a:extLst>
        </xdr:cNvPr>
        <xdr:cNvPicPr>
          <a:picLocks noChangeAspect="1"/>
        </xdr:cNvPicPr>
      </xdr:nvPicPr>
      <xdr:blipFill rotWithShape="1">
        <a:blip xmlns:r="http://schemas.openxmlformats.org/officeDocument/2006/relationships" r:embed="rId1"/>
        <a:srcRect t="7839"/>
        <a:stretch/>
      </xdr:blipFill>
      <xdr:spPr>
        <a:xfrm>
          <a:off x="337185" y="4411980"/>
          <a:ext cx="4758741" cy="792480"/>
        </a:xfrm>
        <a:prstGeom prst="rect">
          <a:avLst/>
        </a:prstGeom>
      </xdr:spPr>
    </xdr:pic>
    <xdr:clientData/>
  </xdr:twoCellAnchor>
  <xdr:twoCellAnchor editAs="oneCell">
    <xdr:from>
      <xdr:col>1</xdr:col>
      <xdr:colOff>64770</xdr:colOff>
      <xdr:row>46</xdr:row>
      <xdr:rowOff>34290</xdr:rowOff>
    </xdr:from>
    <xdr:to>
      <xdr:col>6</xdr:col>
      <xdr:colOff>548640</xdr:colOff>
      <xdr:row>50</xdr:row>
      <xdr:rowOff>127451</xdr:rowOff>
    </xdr:to>
    <xdr:pic>
      <xdr:nvPicPr>
        <xdr:cNvPr id="3" name="図 2">
          <a:extLst>
            <a:ext uri="{FF2B5EF4-FFF2-40B4-BE49-F238E27FC236}">
              <a16:creationId xmlns:a16="http://schemas.microsoft.com/office/drawing/2014/main" id="{93C22462-5761-4982-92EE-A29C90EA789C}"/>
            </a:ext>
          </a:extLst>
        </xdr:cNvPr>
        <xdr:cNvPicPr>
          <a:picLocks noChangeAspect="1"/>
        </xdr:cNvPicPr>
      </xdr:nvPicPr>
      <xdr:blipFill>
        <a:blip xmlns:r="http://schemas.openxmlformats.org/officeDocument/2006/relationships" r:embed="rId2"/>
        <a:stretch>
          <a:fillRect/>
        </a:stretch>
      </xdr:blipFill>
      <xdr:spPr>
        <a:xfrm>
          <a:off x="384810" y="6938010"/>
          <a:ext cx="3531870" cy="7637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C3AC-D118-4B03-AADE-A055C6A03FD9}">
  <dimension ref="B2:K88"/>
  <sheetViews>
    <sheetView tabSelected="1" zoomScale="84" zoomScaleNormal="84" workbookViewId="0"/>
  </sheetViews>
  <sheetFormatPr defaultColWidth="8.88671875" defaultRowHeight="18.75" customHeight="1"/>
  <cols>
    <col min="1" max="1" width="3.109375" style="36" customWidth="1"/>
    <col min="2" max="2" width="64.44140625" style="36" customWidth="1"/>
    <col min="3" max="3" width="12.6640625" style="36" customWidth="1"/>
    <col min="4" max="4" width="33" style="36" customWidth="1"/>
    <col min="5" max="5" width="44" style="36" customWidth="1"/>
    <col min="6" max="6" width="10.44140625" style="36" customWidth="1"/>
    <col min="7" max="7" width="45.88671875" style="36" customWidth="1"/>
    <col min="8" max="8" width="12.88671875" style="36" customWidth="1"/>
    <col min="9" max="10" width="13.44140625" style="36" customWidth="1"/>
    <col min="11" max="11" width="58.33203125" style="36" customWidth="1"/>
    <col min="12" max="12" width="9" style="36" customWidth="1"/>
    <col min="13" max="13" width="16.77734375" style="36" customWidth="1"/>
    <col min="14" max="16384" width="8.88671875" style="36"/>
  </cols>
  <sheetData>
    <row r="2" spans="2:11" ht="18.75" customHeight="1">
      <c r="B2" s="9" t="s">
        <v>27</v>
      </c>
      <c r="C2" s="79"/>
      <c r="D2" s="79"/>
      <c r="E2" s="38"/>
    </row>
    <row r="4" spans="2:11" ht="18.75" customHeight="1">
      <c r="B4" s="36" t="s">
        <v>130</v>
      </c>
      <c r="D4" s="36" t="s">
        <v>131</v>
      </c>
    </row>
    <row r="5" spans="2:11" ht="18.75" customHeight="1">
      <c r="D5" s="36" t="s">
        <v>132</v>
      </c>
    </row>
    <row r="7" spans="2:11" ht="18.75" customHeight="1">
      <c r="B7" s="36" t="s">
        <v>156</v>
      </c>
      <c r="G7" s="36" t="s">
        <v>157</v>
      </c>
    </row>
    <row r="8" spans="2:11" ht="18.75" customHeight="1">
      <c r="B8" s="9" t="s">
        <v>133</v>
      </c>
      <c r="C8" s="9" t="s">
        <v>50</v>
      </c>
      <c r="D8" s="9" t="s">
        <v>134</v>
      </c>
      <c r="G8" s="9" t="s">
        <v>133</v>
      </c>
      <c r="H8" s="9" t="s">
        <v>50</v>
      </c>
      <c r="I8" s="9" t="s">
        <v>134</v>
      </c>
    </row>
    <row r="9" spans="2:11" ht="18.75" customHeight="1">
      <c r="B9" s="54"/>
      <c r="C9" s="55" t="str">
        <f>LENB(B9)&amp;"/30"</f>
        <v>0/30</v>
      </c>
      <c r="D9" s="55" t="s">
        <v>135</v>
      </c>
      <c r="E9" s="52" t="str" cm="1">
        <f t="array" ref="E9">IF(
    SUMPRODUCT(--ISNUMBER(FIND({"(",")","《","》","【","】","（","）","＜","＞","『","』","≪","≫","｛","}","「","」","[","]","!","！","？","|","/","✕","?","×","+","㎡","㈱","Ⅰ","Ⅱ","Ⅲ","Ⅳ","Ⅴ","Ⅵ","Ⅶ","Ⅷ","Ⅸ","Ⅹ","①","②","③","④","⑤","⑥","⑦","⑧","⑨","⑩","㎞","㎝","№","¥","ｱ","ｲ","ｳ","ｴ","ｵ","ｶ","ｷ","ｸ","ｹ","ｺ","ｻ","ｼ","ｽ","ｾ","ｿ","ﾀ","ﾁ","ﾂ","ﾃ","ﾄ","ﾅ","ﾆ","ﾇ","ﾈ","ﾉ","ﾊ","ﾋ","ﾌ","ﾍ","ﾎ","ﾏ","ﾐ","ﾑ","ﾒ","ﾓ","ﾔ","ﾕ","ﾖ","ﾗ","ﾘ","ﾙ","ﾚ","ﾛ","ﾜ","ｦ","ﾝ","ｧ","ｨ","ｩ","ｪ","ｫ","ｬ","ｭ","ｮ","ｯ"}, B9))) &gt; 0,
    "記号、環境依存文字、半角カタカナは使えません",
    IF(LENB(B9) &gt; 30,
        "文字数オーバーです",
        ""
    )
)</f>
        <v/>
      </c>
      <c r="F9" s="52" t="s">
        <v>172</v>
      </c>
      <c r="G9" s="54"/>
      <c r="H9" s="55" t="str">
        <f>LENB(G9)&amp;"/30"</f>
        <v>0/30</v>
      </c>
      <c r="I9" s="55" t="s">
        <v>135</v>
      </c>
      <c r="J9" s="52" t="str" cm="1">
        <f t="array" ref="J9">IF(
    SUMPRODUCT(--ISNUMBER(FIND({"(",")","《","》","【","】","（","）","＜","＞","『","』","≪","≫","｛","}","「","」","[","]","!","！","？","|","/","✕","?","×","+","㎡","㈱","Ⅰ","Ⅱ","Ⅲ","Ⅳ","Ⅴ","Ⅵ","Ⅶ","Ⅷ","Ⅸ","Ⅹ","①","②","③","④","⑤","⑥","⑦","⑧","⑨","⑩","㎞","㎝","№","¥","ｱ","ｲ","ｳ","ｴ","ｵ","ｶ","ｷ","ｸ","ｹ","ｺ","ｻ","ｼ","ｽ","ｾ","ｿ","ﾀ","ﾁ","ﾂ","ﾃ","ﾄ","ﾅ","ﾆ","ﾇ","ﾈ","ﾉ","ﾊ","ﾋ","ﾌ","ﾍ","ﾎ","ﾏ","ﾐ","ﾑ","ﾒ","ﾓ","ﾔ","ﾕ","ﾖ","ﾗ","ﾘ","ﾙ","ﾚ","ﾛ","ﾜ","ｦ","ﾝ","ｧ","ｨ","ｩ","ｪ","ｫ","ｬ","ｭ","ｮ","ｯ"}, G9))) &gt; 0,
    "記号、環境依存文字、半角カタカナは使えません",
    IF(LENB(G9) &gt; 30,
        "文字数オーバーです",
        ""
    )
)</f>
        <v/>
      </c>
      <c r="K9" s="52" t="s">
        <v>172</v>
      </c>
    </row>
    <row r="10" spans="2:11" ht="18.75" customHeight="1">
      <c r="B10" s="54"/>
      <c r="C10" s="55" t="str">
        <f t="shared" ref="C10:C23" si="0">LENB(B10)&amp;"/30"</f>
        <v>0/30</v>
      </c>
      <c r="D10" s="55" t="s">
        <v>135</v>
      </c>
      <c r="E10" s="52" t="str" cm="1">
        <f t="array" ref="E10">IF(
    SUMPRODUCT(--ISNUMBER(FIND({"(",")","《","》","【","】","（","）","＜","＞","『","』","≪","≫","｛","}","「","」","[","]","!","！","？","|","/","✕","?","×","+","㎡","㈱","Ⅰ","Ⅱ","Ⅲ","Ⅳ","Ⅴ","Ⅵ","Ⅶ","Ⅷ","Ⅸ","Ⅹ","①","②","③","④","⑤","⑥","⑦","⑧","⑨","⑩","㎞","㎝","№","¥","ｱ","ｲ","ｳ","ｴ","ｵ","ｶ","ｷ","ｸ","ｹ","ｺ","ｻ","ｼ","ｽ","ｾ","ｿ","ﾀ","ﾁ","ﾂ","ﾃ","ﾄ","ﾅ","ﾆ","ﾇ","ﾈ","ﾉ","ﾊ","ﾋ","ﾌ","ﾍ","ﾎ","ﾏ","ﾐ","ﾑ","ﾒ","ﾓ","ﾔ","ﾕ","ﾖ","ﾗ","ﾘ","ﾙ","ﾚ","ﾛ","ﾜ","ｦ","ﾝ","ｧ","ｨ","ｩ","ｪ","ｫ","ｬ","ｭ","ｮ","ｯ"}, B10))) &gt; 0,
    "記号、環境依存文字、半角カタカナは使えません",
    IF(LENB(B10) &gt; 30,
        "文字数オーバーです",
        ""
    )
)</f>
        <v/>
      </c>
      <c r="F10" s="52" t="s">
        <v>172</v>
      </c>
      <c r="G10" s="54"/>
      <c r="H10" s="55" t="str">
        <f t="shared" ref="H10:H23" si="1">LENB(G10)&amp;"/30"</f>
        <v>0/30</v>
      </c>
      <c r="I10" s="55" t="s">
        <v>135</v>
      </c>
      <c r="J10" s="52" t="str" cm="1">
        <f t="array" ref="J10">IF(
    SUMPRODUCT(--ISNUMBER(FIND({"(",")","《","》","【","】","（","）","＜","＞","『","』","≪","≫","｛","}","「","」","[","]","!","！","？","|","/","✕","?","×","+","㎡","㈱","Ⅰ","Ⅱ","Ⅲ","Ⅳ","Ⅴ","Ⅵ","Ⅶ","Ⅷ","Ⅸ","Ⅹ","①","②","③","④","⑤","⑥","⑦","⑧","⑨","⑩","㎞","㎝","№","¥","ｱ","ｲ","ｳ","ｴ","ｵ","ｶ","ｷ","ｸ","ｹ","ｺ","ｻ","ｼ","ｽ","ｾ","ｿ","ﾀ","ﾁ","ﾂ","ﾃ","ﾄ","ﾅ","ﾆ","ﾇ","ﾈ","ﾉ","ﾊ","ﾋ","ﾌ","ﾍ","ﾎ","ﾏ","ﾐ","ﾑ","ﾒ","ﾓ","ﾔ","ﾕ","ﾖ","ﾗ","ﾘ","ﾙ","ﾚ","ﾛ","ﾜ","ｦ","ﾝ","ｧ","ｨ","ｩ","ｪ","ｫ","ｬ","ｭ","ｮ","ｯ"}, G10))) &gt; 0,
    "記号、環境依存文字、半角カタカナは使えません",
    IF(LENB(G10) &gt; 30,
        "文字数オーバーです",
        ""
    )
)</f>
        <v/>
      </c>
      <c r="K10" s="52" t="s">
        <v>172</v>
      </c>
    </row>
    <row r="11" spans="2:11" ht="18.75" customHeight="1">
      <c r="B11" s="54"/>
      <c r="C11" s="55" t="str">
        <f t="shared" si="0"/>
        <v>0/30</v>
      </c>
      <c r="D11" s="55" t="s">
        <v>135</v>
      </c>
      <c r="E11" s="52" t="str" cm="1">
        <f t="array" ref="E11">IF(
    SUMPRODUCT(--ISNUMBER(FIND({"(",")","《","》","【","】","（","）","＜","＞","『","』","≪","≫","｛","}","「","」","[","]","!","！","？","|","/","✕","?","×","+","㎡","㈱","Ⅰ","Ⅱ","Ⅲ","Ⅳ","Ⅴ","Ⅵ","Ⅶ","Ⅷ","Ⅸ","Ⅹ","①","②","③","④","⑤","⑥","⑦","⑧","⑨","⑩","㎞","㎝","№","¥","ｱ","ｲ","ｳ","ｴ","ｵ","ｶ","ｷ","ｸ","ｹ","ｺ","ｻ","ｼ","ｽ","ｾ","ｿ","ﾀ","ﾁ","ﾂ","ﾃ","ﾄ","ﾅ","ﾆ","ﾇ","ﾈ","ﾉ","ﾊ","ﾋ","ﾌ","ﾍ","ﾎ","ﾏ","ﾐ","ﾑ","ﾒ","ﾓ","ﾔ","ﾕ","ﾖ","ﾗ","ﾘ","ﾙ","ﾚ","ﾛ","ﾜ","ｦ","ﾝ","ｧ","ｨ","ｩ","ｪ","ｫ","ｬ","ｭ","ｮ","ｯ"}, B11))) &gt; 0,
    "記号、環境依存文字、半角カタカナは使えません",
    IF(LENB(B11) &gt; 30,
        "文字数オーバーです",
        ""
    )
)</f>
        <v/>
      </c>
      <c r="F11" s="52" t="s">
        <v>172</v>
      </c>
      <c r="G11" s="54"/>
      <c r="H11" s="55" t="str">
        <f t="shared" si="1"/>
        <v>0/30</v>
      </c>
      <c r="I11" s="55" t="s">
        <v>135</v>
      </c>
      <c r="J11" s="52" t="str" cm="1">
        <f t="array" ref="J11">IF(
    SUMPRODUCT(--ISNUMBER(FIND({"(",")","《","》","【","】","（","）","＜","＞","『","』","≪","≫","｛","}","「","」","[","]","!","！","？","|","/","✕","?","×","+","㎡","㈱","Ⅰ","Ⅱ","Ⅲ","Ⅳ","Ⅴ","Ⅵ","Ⅶ","Ⅷ","Ⅸ","Ⅹ","①","②","③","④","⑤","⑥","⑦","⑧","⑨","⑩","㎞","㎝","№","¥","ｱ","ｲ","ｳ","ｴ","ｵ","ｶ","ｷ","ｸ","ｹ","ｺ","ｻ","ｼ","ｽ","ｾ","ｿ","ﾀ","ﾁ","ﾂ","ﾃ","ﾄ","ﾅ","ﾆ","ﾇ","ﾈ","ﾉ","ﾊ","ﾋ","ﾌ","ﾍ","ﾎ","ﾏ","ﾐ","ﾑ","ﾒ","ﾓ","ﾔ","ﾕ","ﾖ","ﾗ","ﾘ","ﾙ","ﾚ","ﾛ","ﾜ","ｦ","ﾝ","ｧ","ｨ","ｩ","ｪ","ｫ","ｬ","ｭ","ｮ","ｯ"}, G11))) &gt; 0,
    "記号、環境依存文字、半角カタカナは使えません",
    IF(LENB(G11) &gt; 30,
        "文字数オーバーです",
        ""
    )
)</f>
        <v/>
      </c>
      <c r="K11" s="52" t="s">
        <v>172</v>
      </c>
    </row>
    <row r="12" spans="2:11" ht="18.75" customHeight="1">
      <c r="B12" s="56"/>
      <c r="C12" s="44" t="str">
        <f t="shared" si="0"/>
        <v>0/30</v>
      </c>
      <c r="D12" s="44" t="s">
        <v>135</v>
      </c>
      <c r="E12" s="52" t="str" cm="1">
        <f t="array" ref="E12">IF(
    SUMPRODUCT(--ISNUMBER(FIND({"(",")","《","》","【","】","（","）","＜","＞","『","』","≪","≫","｛","}","「","」","[","]","!","！","？","|","/","✕","?","×","+","㎡","㈱","Ⅰ","Ⅱ","Ⅲ","Ⅳ","Ⅴ","Ⅵ","Ⅶ","Ⅷ","Ⅸ","Ⅹ","①","②","③","④","⑤","⑥","⑦","⑧","⑨","⑩","㎞","㎝","№","¥","ｱ","ｲ","ｳ","ｴ","ｵ","ｶ","ｷ","ｸ","ｹ","ｺ","ｻ","ｼ","ｽ","ｾ","ｿ","ﾀ","ﾁ","ﾂ","ﾃ","ﾄ","ﾅ","ﾆ","ﾇ","ﾈ","ﾉ","ﾊ","ﾋ","ﾌ","ﾍ","ﾎ","ﾏ","ﾐ","ﾑ","ﾒ","ﾓ","ﾔ","ﾕ","ﾖ","ﾗ","ﾘ","ﾙ","ﾚ","ﾛ","ﾜ","ｦ","ﾝ","ｧ","ｨ","ｩ","ｪ","ｫ","ｬ","ｭ","ｮ","ｯ"}, B12))) &gt; 0,
    "記号、環境依存文字、半角カタカナは使えません",
    IF(LENB(B12) &gt; 30,
        "文字数オーバーです",
        ""
    )
)</f>
        <v/>
      </c>
      <c r="G12" s="56"/>
      <c r="H12" s="44" t="str">
        <f t="shared" si="1"/>
        <v>0/30</v>
      </c>
      <c r="I12" s="44" t="s">
        <v>135</v>
      </c>
      <c r="J12" s="52" t="str" cm="1">
        <f t="array" ref="J12">IF(
    SUMPRODUCT(--ISNUMBER(FIND({"(",")","《","》","【","】","（","）","＜","＞","『","』","≪","≫","｛","}","「","」","[","]","!","！","？","|","/","✕","?","×","+","㎡","㈱","Ⅰ","Ⅱ","Ⅲ","Ⅳ","Ⅴ","Ⅵ","Ⅶ","Ⅷ","Ⅸ","Ⅹ","①","②","③","④","⑤","⑥","⑦","⑧","⑨","⑩","㎞","㎝","№","¥","ｱ","ｲ","ｳ","ｴ","ｵ","ｶ","ｷ","ｸ","ｹ","ｺ","ｻ","ｼ","ｽ","ｾ","ｿ","ﾀ","ﾁ","ﾂ","ﾃ","ﾄ","ﾅ","ﾆ","ﾇ","ﾈ","ﾉ","ﾊ","ﾋ","ﾌ","ﾍ","ﾎ","ﾏ","ﾐ","ﾑ","ﾒ","ﾓ","ﾔ","ﾕ","ﾖ","ﾗ","ﾘ","ﾙ","ﾚ","ﾛ","ﾜ","ｦ","ﾝ","ｧ","ｨ","ｩ","ｪ","ｫ","ｬ","ｭ","ｮ","ｯ"}, G12))) &gt; 0,
    "記号、環境依存文字、半角カタカナは使えません",
    IF(LENB(G12) &gt; 30,
        "文字数オーバーです",
        ""
    )
)</f>
        <v/>
      </c>
    </row>
    <row r="13" spans="2:11" ht="18.75" customHeight="1">
      <c r="B13" s="56"/>
      <c r="C13" s="44" t="str">
        <f t="shared" si="0"/>
        <v>0/30</v>
      </c>
      <c r="D13" s="44" t="s">
        <v>135</v>
      </c>
      <c r="E13" s="52" t="str" cm="1">
        <f t="array" ref="E13">IF(
    SUMPRODUCT(--ISNUMBER(FIND({"(",")","《","》","【","】","（","）","＜","＞","『","』","≪","≫","｛","}","「","」","[","]","!","！","？","|","/","✕","?","×","+","㎡","㈱","Ⅰ","Ⅱ","Ⅲ","Ⅳ","Ⅴ","Ⅵ","Ⅶ","Ⅷ","Ⅸ","Ⅹ","①","②","③","④","⑤","⑥","⑦","⑧","⑨","⑩","㎞","㎝","№","¥","ｱ","ｲ","ｳ","ｴ","ｵ","ｶ","ｷ","ｸ","ｹ","ｺ","ｻ","ｼ","ｽ","ｾ","ｿ","ﾀ","ﾁ","ﾂ","ﾃ","ﾄ","ﾅ","ﾆ","ﾇ","ﾈ","ﾉ","ﾊ","ﾋ","ﾌ","ﾍ","ﾎ","ﾏ","ﾐ","ﾑ","ﾒ","ﾓ","ﾔ","ﾕ","ﾖ","ﾗ","ﾘ","ﾙ","ﾚ","ﾛ","ﾜ","ｦ","ﾝ","ｧ","ｨ","ｩ","ｪ","ｫ","ｬ","ｭ","ｮ","ｯ"}, B13))) &gt; 0,
    "記号、環境依存文字、半角カタカナは使えません",
    IF(LENB(B13) &gt; 30,
        "文字数オーバーです",
        ""
    )
)</f>
        <v/>
      </c>
      <c r="G13" s="56"/>
      <c r="H13" s="44" t="str">
        <f t="shared" si="1"/>
        <v>0/30</v>
      </c>
      <c r="I13" s="44" t="s">
        <v>135</v>
      </c>
      <c r="J13" s="52" t="str" cm="1">
        <f t="array" ref="J13">IF(
    SUMPRODUCT(--ISNUMBER(FIND({"(",")","《","》","【","】","（","）","＜","＞","『","』","≪","≫","｛","}","「","」","[","]","!","！","？","|","/","✕","?","×","+","㎡","㈱","Ⅰ","Ⅱ","Ⅲ","Ⅳ","Ⅴ","Ⅵ","Ⅶ","Ⅷ","Ⅸ","Ⅹ","①","②","③","④","⑤","⑥","⑦","⑧","⑨","⑩","㎞","㎝","№","¥","ｱ","ｲ","ｳ","ｴ","ｵ","ｶ","ｷ","ｸ","ｹ","ｺ","ｻ","ｼ","ｽ","ｾ","ｿ","ﾀ","ﾁ","ﾂ","ﾃ","ﾄ","ﾅ","ﾆ","ﾇ","ﾈ","ﾉ","ﾊ","ﾋ","ﾌ","ﾍ","ﾎ","ﾏ","ﾐ","ﾑ","ﾒ","ﾓ","ﾔ","ﾕ","ﾖ","ﾗ","ﾘ","ﾙ","ﾚ","ﾛ","ﾜ","ｦ","ﾝ","ｧ","ｨ","ｩ","ｪ","ｫ","ｬ","ｭ","ｮ","ｯ"}, G13))) &gt; 0,
    "記号、環境依存文字、半角カタカナは使えません",
    IF(LENB(G13) &gt; 30,
        "文字数オーバーです",
        ""
    )
)</f>
        <v/>
      </c>
    </row>
    <row r="14" spans="2:11" ht="18.75" customHeight="1">
      <c r="B14" s="56"/>
      <c r="C14" s="44" t="str">
        <f t="shared" si="0"/>
        <v>0/30</v>
      </c>
      <c r="D14" s="44" t="s">
        <v>135</v>
      </c>
      <c r="E14" s="52" t="str" cm="1">
        <f t="array" ref="E14">IF(
    SUMPRODUCT(--ISNUMBER(FIND({"(",")","《","》","【","】","（","）","＜","＞","『","』","≪","≫","｛","}","「","」","[","]","!","！","？","|","/","✕","?","×","+","㎡","㈱","Ⅰ","Ⅱ","Ⅲ","Ⅳ","Ⅴ","Ⅵ","Ⅶ","Ⅷ","Ⅸ","Ⅹ","①","②","③","④","⑤","⑥","⑦","⑧","⑨","⑩","㎞","㎝","№","¥","ｱ","ｲ","ｳ","ｴ","ｵ","ｶ","ｷ","ｸ","ｹ","ｺ","ｻ","ｼ","ｽ","ｾ","ｿ","ﾀ","ﾁ","ﾂ","ﾃ","ﾄ","ﾅ","ﾆ","ﾇ","ﾈ","ﾉ","ﾊ","ﾋ","ﾌ","ﾍ","ﾎ","ﾏ","ﾐ","ﾑ","ﾒ","ﾓ","ﾔ","ﾕ","ﾖ","ﾗ","ﾘ","ﾙ","ﾚ","ﾛ","ﾜ","ｦ","ﾝ","ｧ","ｨ","ｩ","ｪ","ｫ","ｬ","ｭ","ｮ","ｯ"}, B14))) &gt; 0,
    "記号、環境依存文字、半角カタカナは使えません",
    IF(LENB(B14) &gt; 30,
        "文字数オーバーです",
        ""
    )
)</f>
        <v/>
      </c>
      <c r="G14" s="56"/>
      <c r="H14" s="44" t="str">
        <f t="shared" si="1"/>
        <v>0/30</v>
      </c>
      <c r="I14" s="44" t="s">
        <v>135</v>
      </c>
      <c r="J14" s="52" t="str" cm="1">
        <f t="array" ref="J14">IF(
    SUMPRODUCT(--ISNUMBER(FIND({"(",")","《","》","【","】","（","）","＜","＞","『","』","≪","≫","｛","}","「","」","[","]","!","！","？","|","/","✕","?","×","+","㎡","㈱","Ⅰ","Ⅱ","Ⅲ","Ⅳ","Ⅴ","Ⅵ","Ⅶ","Ⅷ","Ⅸ","Ⅹ","①","②","③","④","⑤","⑥","⑦","⑧","⑨","⑩","㎞","㎝","№","¥","ｱ","ｲ","ｳ","ｴ","ｵ","ｶ","ｷ","ｸ","ｹ","ｺ","ｻ","ｼ","ｽ","ｾ","ｿ","ﾀ","ﾁ","ﾂ","ﾃ","ﾄ","ﾅ","ﾆ","ﾇ","ﾈ","ﾉ","ﾊ","ﾋ","ﾌ","ﾍ","ﾎ","ﾏ","ﾐ","ﾑ","ﾒ","ﾓ","ﾔ","ﾕ","ﾖ","ﾗ","ﾘ","ﾙ","ﾚ","ﾛ","ﾜ","ｦ","ﾝ","ｧ","ｨ","ｩ","ｪ","ｫ","ｬ","ｭ","ｮ","ｯ"}, G14))) &gt; 0,
    "記号、環境依存文字、半角カタカナは使えません",
    IF(LENB(G14) &gt; 30,
        "文字数オーバーです",
        ""
    )
)</f>
        <v/>
      </c>
    </row>
    <row r="15" spans="2:11" ht="18.75" customHeight="1">
      <c r="B15" s="56"/>
      <c r="C15" s="44" t="str">
        <f t="shared" si="0"/>
        <v>0/30</v>
      </c>
      <c r="D15" s="44" t="s">
        <v>135</v>
      </c>
      <c r="E15" s="52" t="str" cm="1">
        <f t="array" ref="E15">IF(
    SUMPRODUCT(--ISNUMBER(FIND({"(",")","《","》","【","】","（","）","＜","＞","『","』","≪","≫","｛","}","「","」","[","]","!","！","？","|","/","✕","?","×","+","㎡","㈱","Ⅰ","Ⅱ","Ⅲ","Ⅳ","Ⅴ","Ⅵ","Ⅶ","Ⅷ","Ⅸ","Ⅹ","①","②","③","④","⑤","⑥","⑦","⑧","⑨","⑩","㎞","㎝","№","¥","ｱ","ｲ","ｳ","ｴ","ｵ","ｶ","ｷ","ｸ","ｹ","ｺ","ｻ","ｼ","ｽ","ｾ","ｿ","ﾀ","ﾁ","ﾂ","ﾃ","ﾄ","ﾅ","ﾆ","ﾇ","ﾈ","ﾉ","ﾊ","ﾋ","ﾌ","ﾍ","ﾎ","ﾏ","ﾐ","ﾑ","ﾒ","ﾓ","ﾔ","ﾕ","ﾖ","ﾗ","ﾘ","ﾙ","ﾚ","ﾛ","ﾜ","ｦ","ﾝ","ｧ","ｨ","ｩ","ｪ","ｫ","ｬ","ｭ","ｮ","ｯ"}, B15))) &gt; 0,
    "記号、環境依存文字、半角カタカナは使えません",
    IF(LENB(B15) &gt; 30,
        "文字数オーバーです",
        ""
    )
)</f>
        <v/>
      </c>
      <c r="G15" s="56"/>
      <c r="H15" s="44" t="str">
        <f t="shared" si="1"/>
        <v>0/30</v>
      </c>
      <c r="I15" s="44" t="s">
        <v>135</v>
      </c>
      <c r="J15" s="52" t="str" cm="1">
        <f t="array" ref="J15">IF(
    SUMPRODUCT(--ISNUMBER(FIND({"(",")","《","》","【","】","（","）","＜","＞","『","』","≪","≫","｛","}","「","」","[","]","!","！","？","|","/","✕","?","×","+","㎡","㈱","Ⅰ","Ⅱ","Ⅲ","Ⅳ","Ⅴ","Ⅵ","Ⅶ","Ⅷ","Ⅸ","Ⅹ","①","②","③","④","⑤","⑥","⑦","⑧","⑨","⑩","㎞","㎝","№","¥","ｱ","ｲ","ｳ","ｴ","ｵ","ｶ","ｷ","ｸ","ｹ","ｺ","ｻ","ｼ","ｽ","ｾ","ｿ","ﾀ","ﾁ","ﾂ","ﾃ","ﾄ","ﾅ","ﾆ","ﾇ","ﾈ","ﾉ","ﾊ","ﾋ","ﾌ","ﾍ","ﾎ","ﾏ","ﾐ","ﾑ","ﾒ","ﾓ","ﾔ","ﾕ","ﾖ","ﾗ","ﾘ","ﾙ","ﾚ","ﾛ","ﾜ","ｦ","ﾝ","ｧ","ｨ","ｩ","ｪ","ｫ","ｬ","ｭ","ｮ","ｯ"}, G15))) &gt; 0,
    "記号、環境依存文字、半角カタカナは使えません",
    IF(LENB(G15) &gt; 30,
        "文字数オーバーです",
        ""
    )
)</f>
        <v/>
      </c>
    </row>
    <row r="16" spans="2:11" ht="18.75" customHeight="1">
      <c r="B16" s="56"/>
      <c r="C16" s="44" t="str">
        <f t="shared" si="0"/>
        <v>0/30</v>
      </c>
      <c r="D16" s="44" t="s">
        <v>135</v>
      </c>
      <c r="E16" s="52" t="str" cm="1">
        <f t="array" ref="E16">IF(
    SUMPRODUCT(--ISNUMBER(FIND({"(",")","《","》","【","】","（","）","＜","＞","『","』","≪","≫","｛","}","「","」","[","]","!","！","？","|","/","✕","?","×","+","㎡","㈱","Ⅰ","Ⅱ","Ⅲ","Ⅳ","Ⅴ","Ⅵ","Ⅶ","Ⅷ","Ⅸ","Ⅹ","①","②","③","④","⑤","⑥","⑦","⑧","⑨","⑩","㎞","㎝","№","¥","ｱ","ｲ","ｳ","ｴ","ｵ","ｶ","ｷ","ｸ","ｹ","ｺ","ｻ","ｼ","ｽ","ｾ","ｿ","ﾀ","ﾁ","ﾂ","ﾃ","ﾄ","ﾅ","ﾆ","ﾇ","ﾈ","ﾉ","ﾊ","ﾋ","ﾌ","ﾍ","ﾎ","ﾏ","ﾐ","ﾑ","ﾒ","ﾓ","ﾔ","ﾕ","ﾖ","ﾗ","ﾘ","ﾙ","ﾚ","ﾛ","ﾜ","ｦ","ﾝ","ｧ","ｨ","ｩ","ｪ","ｫ","ｬ","ｭ","ｮ","ｯ"}, B16))) &gt; 0,
    "記号、環境依存文字、半角カタカナは使えません",
    IF(LENB(B16) &gt; 30,
        "文字数オーバーです",
        ""
    )
)</f>
        <v/>
      </c>
      <c r="G16" s="56"/>
      <c r="H16" s="44" t="str">
        <f t="shared" si="1"/>
        <v>0/30</v>
      </c>
      <c r="I16" s="44" t="s">
        <v>135</v>
      </c>
      <c r="J16" s="52" t="str" cm="1">
        <f t="array" ref="J16">IF(
    SUMPRODUCT(--ISNUMBER(FIND({"(",")","《","》","【","】","（","）","＜","＞","『","』","≪","≫","｛","}","「","」","[","]","!","！","？","|","/","✕","?","×","+","㎡","㈱","Ⅰ","Ⅱ","Ⅲ","Ⅳ","Ⅴ","Ⅵ","Ⅶ","Ⅷ","Ⅸ","Ⅹ","①","②","③","④","⑤","⑥","⑦","⑧","⑨","⑩","㎞","㎝","№","¥","ｱ","ｲ","ｳ","ｴ","ｵ","ｶ","ｷ","ｸ","ｹ","ｺ","ｻ","ｼ","ｽ","ｾ","ｿ","ﾀ","ﾁ","ﾂ","ﾃ","ﾄ","ﾅ","ﾆ","ﾇ","ﾈ","ﾉ","ﾊ","ﾋ","ﾌ","ﾍ","ﾎ","ﾏ","ﾐ","ﾑ","ﾒ","ﾓ","ﾔ","ﾕ","ﾖ","ﾗ","ﾘ","ﾙ","ﾚ","ﾛ","ﾜ","ｦ","ﾝ","ｧ","ｨ","ｩ","ｪ","ｫ","ｬ","ｭ","ｮ","ｯ"}, G16))) &gt; 0,
    "記号、環境依存文字、半角カタカナは使えません",
    IF(LENB(G16) &gt; 30,
        "文字数オーバーです",
        ""
    )
)</f>
        <v/>
      </c>
    </row>
    <row r="17" spans="2:11" ht="18.75" customHeight="1">
      <c r="B17" s="56"/>
      <c r="C17" s="44" t="str">
        <f t="shared" si="0"/>
        <v>0/30</v>
      </c>
      <c r="D17" s="44" t="s">
        <v>135</v>
      </c>
      <c r="E17" s="52" t="str" cm="1">
        <f t="array" ref="E17">IF(
    SUMPRODUCT(--ISNUMBER(FIND({"(",")","《","》","【","】","（","）","＜","＞","『","』","≪","≫","｛","}","「","」","[","]","!","！","？","|","/","✕","?","×","+","㎡","㈱","Ⅰ","Ⅱ","Ⅲ","Ⅳ","Ⅴ","Ⅵ","Ⅶ","Ⅷ","Ⅸ","Ⅹ","①","②","③","④","⑤","⑥","⑦","⑧","⑨","⑩","㎞","㎝","№","¥","ｱ","ｲ","ｳ","ｴ","ｵ","ｶ","ｷ","ｸ","ｹ","ｺ","ｻ","ｼ","ｽ","ｾ","ｿ","ﾀ","ﾁ","ﾂ","ﾃ","ﾄ","ﾅ","ﾆ","ﾇ","ﾈ","ﾉ","ﾊ","ﾋ","ﾌ","ﾍ","ﾎ","ﾏ","ﾐ","ﾑ","ﾒ","ﾓ","ﾔ","ﾕ","ﾖ","ﾗ","ﾘ","ﾙ","ﾚ","ﾛ","ﾜ","ｦ","ﾝ","ｧ","ｨ","ｩ","ｪ","ｫ","ｬ","ｭ","ｮ","ｯ"}, B17))) &gt; 0,
    "記号、環境依存文字、半角カタカナは使えません",
    IF(LENB(B17) &gt; 30,
        "文字数オーバーです",
        ""
    )
)</f>
        <v/>
      </c>
      <c r="G17" s="56"/>
      <c r="H17" s="44" t="str">
        <f t="shared" si="1"/>
        <v>0/30</v>
      </c>
      <c r="I17" s="44" t="s">
        <v>135</v>
      </c>
      <c r="J17" s="52" t="str" cm="1">
        <f t="array" ref="J17">IF(
    SUMPRODUCT(--ISNUMBER(FIND({"(",")","《","》","【","】","（","）","＜","＞","『","』","≪","≫","｛","}","「","」","[","]","!","！","？","|","/","✕","?","×","+","㎡","㈱","Ⅰ","Ⅱ","Ⅲ","Ⅳ","Ⅴ","Ⅵ","Ⅶ","Ⅷ","Ⅸ","Ⅹ","①","②","③","④","⑤","⑥","⑦","⑧","⑨","⑩","㎞","㎝","№","¥","ｱ","ｲ","ｳ","ｴ","ｵ","ｶ","ｷ","ｸ","ｹ","ｺ","ｻ","ｼ","ｽ","ｾ","ｿ","ﾀ","ﾁ","ﾂ","ﾃ","ﾄ","ﾅ","ﾆ","ﾇ","ﾈ","ﾉ","ﾊ","ﾋ","ﾌ","ﾍ","ﾎ","ﾏ","ﾐ","ﾑ","ﾒ","ﾓ","ﾔ","ﾕ","ﾖ","ﾗ","ﾘ","ﾙ","ﾚ","ﾛ","ﾜ","ｦ","ﾝ","ｧ","ｨ","ｩ","ｪ","ｫ","ｬ","ｭ","ｮ","ｯ"}, G17))) &gt; 0,
    "記号、環境依存文字、半角カタカナは使えません",
    IF(LENB(G17) &gt; 30,
        "文字数オーバーです",
        ""
    )
)</f>
        <v/>
      </c>
    </row>
    <row r="18" spans="2:11" ht="18.75" customHeight="1">
      <c r="B18" s="56"/>
      <c r="C18" s="44" t="str">
        <f t="shared" si="0"/>
        <v>0/30</v>
      </c>
      <c r="D18" s="44" t="s">
        <v>135</v>
      </c>
      <c r="E18" s="52" t="str" cm="1">
        <f t="array" ref="E18">IF(
    SUMPRODUCT(--ISNUMBER(FIND({"(",")","《","》","【","】","（","）","＜","＞","『","』","≪","≫","｛","}","「","」","[","]","!","！","？","|","/","✕","?","×","+","㎡","㈱","Ⅰ","Ⅱ","Ⅲ","Ⅳ","Ⅴ","Ⅵ","Ⅶ","Ⅷ","Ⅸ","Ⅹ","①","②","③","④","⑤","⑥","⑦","⑧","⑨","⑩","㎞","㎝","№","¥","ｱ","ｲ","ｳ","ｴ","ｵ","ｶ","ｷ","ｸ","ｹ","ｺ","ｻ","ｼ","ｽ","ｾ","ｿ","ﾀ","ﾁ","ﾂ","ﾃ","ﾄ","ﾅ","ﾆ","ﾇ","ﾈ","ﾉ","ﾊ","ﾋ","ﾌ","ﾍ","ﾎ","ﾏ","ﾐ","ﾑ","ﾒ","ﾓ","ﾔ","ﾕ","ﾖ","ﾗ","ﾘ","ﾙ","ﾚ","ﾛ","ﾜ","ｦ","ﾝ","ｧ","ｨ","ｩ","ｪ","ｫ","ｬ","ｭ","ｮ","ｯ"}, B18))) &gt; 0,
    "記号、環境依存文字、半角カタカナは使えません",
    IF(LENB(B18) &gt; 30,
        "文字数オーバーです",
        ""
    )
)</f>
        <v/>
      </c>
      <c r="G18" s="56"/>
      <c r="H18" s="44" t="str">
        <f t="shared" si="1"/>
        <v>0/30</v>
      </c>
      <c r="I18" s="44" t="s">
        <v>135</v>
      </c>
      <c r="J18" s="52" t="str" cm="1">
        <f t="array" ref="J18">IF(
    SUMPRODUCT(--ISNUMBER(FIND({"(",")","《","》","【","】","（","）","＜","＞","『","』","≪","≫","｛","}","「","」","[","]","!","！","？","|","/","✕","?","×","+","㎡","㈱","Ⅰ","Ⅱ","Ⅲ","Ⅳ","Ⅴ","Ⅵ","Ⅶ","Ⅷ","Ⅸ","Ⅹ","①","②","③","④","⑤","⑥","⑦","⑧","⑨","⑩","㎞","㎝","№","¥","ｱ","ｲ","ｳ","ｴ","ｵ","ｶ","ｷ","ｸ","ｹ","ｺ","ｻ","ｼ","ｽ","ｾ","ｿ","ﾀ","ﾁ","ﾂ","ﾃ","ﾄ","ﾅ","ﾆ","ﾇ","ﾈ","ﾉ","ﾊ","ﾋ","ﾌ","ﾍ","ﾎ","ﾏ","ﾐ","ﾑ","ﾒ","ﾓ","ﾔ","ﾕ","ﾖ","ﾗ","ﾘ","ﾙ","ﾚ","ﾛ","ﾜ","ｦ","ﾝ","ｧ","ｨ","ｩ","ｪ","ｫ","ｬ","ｭ","ｮ","ｯ"}, G18))) &gt; 0,
    "記号、環境依存文字、半角カタカナは使えません",
    IF(LENB(G18) &gt; 30,
        "文字数オーバーです",
        ""
    )
)</f>
        <v/>
      </c>
    </row>
    <row r="19" spans="2:11" ht="18.75" customHeight="1">
      <c r="B19" s="56"/>
      <c r="C19" s="44" t="str">
        <f t="shared" si="0"/>
        <v>0/30</v>
      </c>
      <c r="D19" s="44" t="s">
        <v>135</v>
      </c>
      <c r="E19" s="52" t="str" cm="1">
        <f t="array" ref="E19">IF(
    SUMPRODUCT(--ISNUMBER(FIND({"(",")","《","》","【","】","（","）","＜","＞","『","』","≪","≫","｛","}","「","」","[","]","!","！","？","|","/","✕","?","×","+","㎡","㈱","Ⅰ","Ⅱ","Ⅲ","Ⅳ","Ⅴ","Ⅵ","Ⅶ","Ⅷ","Ⅸ","Ⅹ","①","②","③","④","⑤","⑥","⑦","⑧","⑨","⑩","㎞","㎝","№","¥","ｱ","ｲ","ｳ","ｴ","ｵ","ｶ","ｷ","ｸ","ｹ","ｺ","ｻ","ｼ","ｽ","ｾ","ｿ","ﾀ","ﾁ","ﾂ","ﾃ","ﾄ","ﾅ","ﾆ","ﾇ","ﾈ","ﾉ","ﾊ","ﾋ","ﾌ","ﾍ","ﾎ","ﾏ","ﾐ","ﾑ","ﾒ","ﾓ","ﾔ","ﾕ","ﾖ","ﾗ","ﾘ","ﾙ","ﾚ","ﾛ","ﾜ","ｦ","ﾝ","ｧ","ｨ","ｩ","ｪ","ｫ","ｬ","ｭ","ｮ","ｯ"}, B19))) &gt; 0,
    "記号、環境依存文字、半角カタカナは使えません",
    IF(LENB(B19) &gt; 30,
        "文字数オーバーです",
        ""
    )
)</f>
        <v/>
      </c>
      <c r="G19" s="56"/>
      <c r="H19" s="44" t="str">
        <f t="shared" si="1"/>
        <v>0/30</v>
      </c>
      <c r="I19" s="44" t="s">
        <v>135</v>
      </c>
      <c r="J19" s="52" t="str" cm="1">
        <f t="array" ref="J19">IF(
    SUMPRODUCT(--ISNUMBER(FIND({"(",")","《","》","【","】","（","）","＜","＞","『","』","≪","≫","｛","}","「","」","[","]","!","！","？","|","/","✕","?","×","+","㎡","㈱","Ⅰ","Ⅱ","Ⅲ","Ⅳ","Ⅴ","Ⅵ","Ⅶ","Ⅷ","Ⅸ","Ⅹ","①","②","③","④","⑤","⑥","⑦","⑧","⑨","⑩","㎞","㎝","№","¥","ｱ","ｲ","ｳ","ｴ","ｵ","ｶ","ｷ","ｸ","ｹ","ｺ","ｻ","ｼ","ｽ","ｾ","ｿ","ﾀ","ﾁ","ﾂ","ﾃ","ﾄ","ﾅ","ﾆ","ﾇ","ﾈ","ﾉ","ﾊ","ﾋ","ﾌ","ﾍ","ﾎ","ﾏ","ﾐ","ﾑ","ﾒ","ﾓ","ﾔ","ﾕ","ﾖ","ﾗ","ﾘ","ﾙ","ﾚ","ﾛ","ﾜ","ｦ","ﾝ","ｧ","ｨ","ｩ","ｪ","ｫ","ｬ","ｭ","ｮ","ｯ"}, G19))) &gt; 0,
    "記号、環境依存文字、半角カタカナは使えません",
    IF(LENB(G19) &gt; 30,
        "文字数オーバーです",
        ""
    )
)</f>
        <v/>
      </c>
    </row>
    <row r="20" spans="2:11" ht="18.75" customHeight="1">
      <c r="B20" s="56"/>
      <c r="C20" s="44" t="str">
        <f t="shared" si="0"/>
        <v>0/30</v>
      </c>
      <c r="D20" s="44" t="s">
        <v>135</v>
      </c>
      <c r="E20" s="52" t="str" cm="1">
        <f t="array" ref="E20">IF(
    SUMPRODUCT(--ISNUMBER(FIND({"(",")","《","》","【","】","（","）","＜","＞","『","』","≪","≫","｛","}","「","」","[","]","!","！","？","|","/","✕","?","×","+","㎡","㈱","Ⅰ","Ⅱ","Ⅲ","Ⅳ","Ⅴ","Ⅵ","Ⅶ","Ⅷ","Ⅸ","Ⅹ","①","②","③","④","⑤","⑥","⑦","⑧","⑨","⑩","㎞","㎝","№","¥","ｱ","ｲ","ｳ","ｴ","ｵ","ｶ","ｷ","ｸ","ｹ","ｺ","ｻ","ｼ","ｽ","ｾ","ｿ","ﾀ","ﾁ","ﾂ","ﾃ","ﾄ","ﾅ","ﾆ","ﾇ","ﾈ","ﾉ","ﾊ","ﾋ","ﾌ","ﾍ","ﾎ","ﾏ","ﾐ","ﾑ","ﾒ","ﾓ","ﾔ","ﾕ","ﾖ","ﾗ","ﾘ","ﾙ","ﾚ","ﾛ","ﾜ","ｦ","ﾝ","ｧ","ｨ","ｩ","ｪ","ｫ","ｬ","ｭ","ｮ","ｯ"}, B20))) &gt; 0,
    "記号、環境依存文字、半角カタカナは使えません",
    IF(LENB(B20) &gt; 30,
        "文字数オーバーです",
        ""
    )
)</f>
        <v/>
      </c>
      <c r="G20" s="56"/>
      <c r="H20" s="44" t="str">
        <f t="shared" si="1"/>
        <v>0/30</v>
      </c>
      <c r="I20" s="44" t="s">
        <v>135</v>
      </c>
      <c r="J20" s="52" t="str" cm="1">
        <f t="array" ref="J20">IF(
    SUMPRODUCT(--ISNUMBER(FIND({"(",")","《","》","【","】","（","）","＜","＞","『","』","≪","≫","｛","}","「","」","[","]","!","！","？","|","/","✕","?","×","+","㎡","㈱","Ⅰ","Ⅱ","Ⅲ","Ⅳ","Ⅴ","Ⅵ","Ⅶ","Ⅷ","Ⅸ","Ⅹ","①","②","③","④","⑤","⑥","⑦","⑧","⑨","⑩","㎞","㎝","№","¥","ｱ","ｲ","ｳ","ｴ","ｵ","ｶ","ｷ","ｸ","ｹ","ｺ","ｻ","ｼ","ｽ","ｾ","ｿ","ﾀ","ﾁ","ﾂ","ﾃ","ﾄ","ﾅ","ﾆ","ﾇ","ﾈ","ﾉ","ﾊ","ﾋ","ﾌ","ﾍ","ﾎ","ﾏ","ﾐ","ﾑ","ﾒ","ﾓ","ﾔ","ﾕ","ﾖ","ﾗ","ﾘ","ﾙ","ﾚ","ﾛ","ﾜ","ｦ","ﾝ","ｧ","ｨ","ｩ","ｪ","ｫ","ｬ","ｭ","ｮ","ｯ"}, G20))) &gt; 0,
    "記号、環境依存文字、半角カタカナは使えません",
    IF(LENB(G20) &gt; 30,
        "文字数オーバーです",
        ""
    )
)</f>
        <v/>
      </c>
    </row>
    <row r="21" spans="2:11" ht="18.75" customHeight="1">
      <c r="B21" s="56"/>
      <c r="C21" s="44" t="str">
        <f t="shared" si="0"/>
        <v>0/30</v>
      </c>
      <c r="D21" s="44" t="s">
        <v>135</v>
      </c>
      <c r="E21" s="52" t="str" cm="1">
        <f t="array" ref="E21">IF(
    SUMPRODUCT(--ISNUMBER(FIND({"(",")","《","》","【","】","（","）","＜","＞","『","』","≪","≫","｛","}","「","」","[","]","!","！","？","|","/","✕","?","×","+","㎡","㈱","Ⅰ","Ⅱ","Ⅲ","Ⅳ","Ⅴ","Ⅵ","Ⅶ","Ⅷ","Ⅸ","Ⅹ","①","②","③","④","⑤","⑥","⑦","⑧","⑨","⑩","㎞","㎝","№","¥","ｱ","ｲ","ｳ","ｴ","ｵ","ｶ","ｷ","ｸ","ｹ","ｺ","ｻ","ｼ","ｽ","ｾ","ｿ","ﾀ","ﾁ","ﾂ","ﾃ","ﾄ","ﾅ","ﾆ","ﾇ","ﾈ","ﾉ","ﾊ","ﾋ","ﾌ","ﾍ","ﾎ","ﾏ","ﾐ","ﾑ","ﾒ","ﾓ","ﾔ","ﾕ","ﾖ","ﾗ","ﾘ","ﾙ","ﾚ","ﾛ","ﾜ","ｦ","ﾝ","ｧ","ｨ","ｩ","ｪ","ｫ","ｬ","ｭ","ｮ","ｯ"}, B21))) &gt; 0,
    "記号、環境依存文字、半角カタカナは使えません",
    IF(LENB(B21) &gt; 30,
        "文字数オーバーです",
        ""
    )
)</f>
        <v/>
      </c>
      <c r="G21" s="56"/>
      <c r="H21" s="44" t="str">
        <f t="shared" si="1"/>
        <v>0/30</v>
      </c>
      <c r="I21" s="44" t="s">
        <v>135</v>
      </c>
      <c r="J21" s="52" t="str" cm="1">
        <f t="array" ref="J21">IF(
    SUMPRODUCT(--ISNUMBER(FIND({"(",")","《","》","【","】","（","）","＜","＞","『","』","≪","≫","｛","}","「","」","[","]","!","！","？","|","/","✕","?","×","+","㎡","㈱","Ⅰ","Ⅱ","Ⅲ","Ⅳ","Ⅴ","Ⅵ","Ⅶ","Ⅷ","Ⅸ","Ⅹ","①","②","③","④","⑤","⑥","⑦","⑧","⑨","⑩","㎞","㎝","№","¥","ｱ","ｲ","ｳ","ｴ","ｵ","ｶ","ｷ","ｸ","ｹ","ｺ","ｻ","ｼ","ｽ","ｾ","ｿ","ﾀ","ﾁ","ﾂ","ﾃ","ﾄ","ﾅ","ﾆ","ﾇ","ﾈ","ﾉ","ﾊ","ﾋ","ﾌ","ﾍ","ﾎ","ﾏ","ﾐ","ﾑ","ﾒ","ﾓ","ﾔ","ﾕ","ﾖ","ﾗ","ﾘ","ﾙ","ﾚ","ﾛ","ﾜ","ｦ","ﾝ","ｧ","ｨ","ｩ","ｪ","ｫ","ｬ","ｭ","ｮ","ｯ"}, G21))) &gt; 0,
    "記号、環境依存文字、半角カタカナは使えません",
    IF(LENB(G21) &gt; 30,
        "文字数オーバーです",
        ""
    )
)</f>
        <v/>
      </c>
    </row>
    <row r="22" spans="2:11" ht="18.75" customHeight="1">
      <c r="B22" s="56"/>
      <c r="C22" s="44" t="str">
        <f t="shared" si="0"/>
        <v>0/30</v>
      </c>
      <c r="D22" s="44" t="s">
        <v>135</v>
      </c>
      <c r="E22" s="52" t="str" cm="1">
        <f t="array" ref="E22">IF(
    SUMPRODUCT(--ISNUMBER(FIND({"(",")","《","》","【","】","（","）","＜","＞","『","』","≪","≫","｛","}","「","」","[","]","!","！","？","|","/","✕","?","×","+","㎡","㈱","Ⅰ","Ⅱ","Ⅲ","Ⅳ","Ⅴ","Ⅵ","Ⅶ","Ⅷ","Ⅸ","Ⅹ","①","②","③","④","⑤","⑥","⑦","⑧","⑨","⑩","㎞","㎝","№","¥","ｱ","ｲ","ｳ","ｴ","ｵ","ｶ","ｷ","ｸ","ｹ","ｺ","ｻ","ｼ","ｽ","ｾ","ｿ","ﾀ","ﾁ","ﾂ","ﾃ","ﾄ","ﾅ","ﾆ","ﾇ","ﾈ","ﾉ","ﾊ","ﾋ","ﾌ","ﾍ","ﾎ","ﾏ","ﾐ","ﾑ","ﾒ","ﾓ","ﾔ","ﾕ","ﾖ","ﾗ","ﾘ","ﾙ","ﾚ","ﾛ","ﾜ","ｦ","ﾝ","ｧ","ｨ","ｩ","ｪ","ｫ","ｬ","ｭ","ｮ","ｯ"}, B22))) &gt; 0,
    "記号、環境依存文字、半角カタカナは使えません",
    IF(LENB(B22) &gt; 30,
        "文字数オーバーです",
        ""
    )
)</f>
        <v/>
      </c>
      <c r="G22" s="56"/>
      <c r="H22" s="44" t="str">
        <f t="shared" si="1"/>
        <v>0/30</v>
      </c>
      <c r="I22" s="44" t="s">
        <v>135</v>
      </c>
      <c r="J22" s="52" t="str" cm="1">
        <f t="array" ref="J22">IF(
    SUMPRODUCT(--ISNUMBER(FIND({"(",")","《","》","【","】","（","）","＜","＞","『","』","≪","≫","｛","}","「","」","[","]","!","！","？","|","/","✕","?","×","+","㎡","㈱","Ⅰ","Ⅱ","Ⅲ","Ⅳ","Ⅴ","Ⅵ","Ⅶ","Ⅷ","Ⅸ","Ⅹ","①","②","③","④","⑤","⑥","⑦","⑧","⑨","⑩","㎞","㎝","№","¥","ｱ","ｲ","ｳ","ｴ","ｵ","ｶ","ｷ","ｸ","ｹ","ｺ","ｻ","ｼ","ｽ","ｾ","ｿ","ﾀ","ﾁ","ﾂ","ﾃ","ﾄ","ﾅ","ﾆ","ﾇ","ﾈ","ﾉ","ﾊ","ﾋ","ﾌ","ﾍ","ﾎ","ﾏ","ﾐ","ﾑ","ﾒ","ﾓ","ﾔ","ﾕ","ﾖ","ﾗ","ﾘ","ﾙ","ﾚ","ﾛ","ﾜ","ｦ","ﾝ","ｧ","ｨ","ｩ","ｪ","ｫ","ｬ","ｭ","ｮ","ｯ"}, G22))) &gt; 0,
    "記号、環境依存文字、半角カタカナは使えません",
    IF(LENB(G22) &gt; 30,
        "文字数オーバーです",
        ""
    )
)</f>
        <v/>
      </c>
    </row>
    <row r="23" spans="2:11" ht="18.75" customHeight="1">
      <c r="B23" s="56"/>
      <c r="C23" s="44" t="str">
        <f t="shared" si="0"/>
        <v>0/30</v>
      </c>
      <c r="D23" s="44" t="s">
        <v>135</v>
      </c>
      <c r="E23" s="52" t="str" cm="1">
        <f t="array" ref="E23">IF(
    SUMPRODUCT(--ISNUMBER(FIND({"(",")","《","》","【","】","（","）","＜","＞","『","』","≪","≫","｛","}","「","」","[","]","!","！","？","|","/","✕","?","×","+","㎡","㈱","Ⅰ","Ⅱ","Ⅲ","Ⅳ","Ⅴ","Ⅵ","Ⅶ","Ⅷ","Ⅸ","Ⅹ","①","②","③","④","⑤","⑥","⑦","⑧","⑨","⑩","㎞","㎝","№","¥","ｱ","ｲ","ｳ","ｴ","ｵ","ｶ","ｷ","ｸ","ｹ","ｺ","ｻ","ｼ","ｽ","ｾ","ｿ","ﾀ","ﾁ","ﾂ","ﾃ","ﾄ","ﾅ","ﾆ","ﾇ","ﾈ","ﾉ","ﾊ","ﾋ","ﾌ","ﾍ","ﾎ","ﾏ","ﾐ","ﾑ","ﾒ","ﾓ","ﾔ","ﾕ","ﾖ","ﾗ","ﾘ","ﾙ","ﾚ","ﾛ","ﾜ","ｦ","ﾝ","ｧ","ｨ","ｩ","ｪ","ｫ","ｬ","ｭ","ｮ","ｯ"}, B23))) &gt; 0,
    "記号、環境依存文字、半角カタカナは使えません",
    IF(LENB(B23) &gt; 30,
        "文字数オーバーです",
        ""
    )
)</f>
        <v/>
      </c>
      <c r="G23" s="56"/>
      <c r="H23" s="44" t="str">
        <f t="shared" si="1"/>
        <v>0/30</v>
      </c>
      <c r="I23" s="44" t="s">
        <v>135</v>
      </c>
      <c r="J23" s="52" t="str" cm="1">
        <f t="array" ref="J23">IF(
    SUMPRODUCT(--ISNUMBER(FIND({"(",")","《","》","【","】","（","）","＜","＞","『","』","≪","≫","｛","}","「","」","[","]","!","！","？","|","/","✕","?","×","+","㎡","㈱","Ⅰ","Ⅱ","Ⅲ","Ⅳ","Ⅴ","Ⅵ","Ⅶ","Ⅷ","Ⅸ","Ⅹ","①","②","③","④","⑤","⑥","⑦","⑧","⑨","⑩","㎞","㎝","№","¥","ｱ","ｲ","ｳ","ｴ","ｵ","ｶ","ｷ","ｸ","ｹ","ｺ","ｻ","ｼ","ｽ","ｾ","ｿ","ﾀ","ﾁ","ﾂ","ﾃ","ﾄ","ﾅ","ﾆ","ﾇ","ﾈ","ﾉ","ﾊ","ﾋ","ﾌ","ﾍ","ﾎ","ﾏ","ﾐ","ﾑ","ﾒ","ﾓ","ﾔ","ﾕ","ﾖ","ﾗ","ﾘ","ﾙ","ﾚ","ﾛ","ﾜ","ｦ","ﾝ","ｧ","ｨ","ｩ","ｪ","ｫ","ｬ","ｭ","ｮ","ｯ"}, G23))) &gt; 0,
    "記号、環境依存文字、半角カタカナは使えません",
    IF(LENB(G23) &gt; 30,
        "文字数オーバーです",
        ""
    )
)</f>
        <v/>
      </c>
    </row>
    <row r="24" spans="2:11" ht="18.75" customHeight="1">
      <c r="B24" s="56"/>
      <c r="C24" s="44" t="str">
        <f>LENB(B24)&amp;"/30"</f>
        <v>0/30</v>
      </c>
      <c r="D24" s="44" t="s">
        <v>135</v>
      </c>
      <c r="E24" s="52" t="str" cm="1">
        <f t="array" ref="E24">IF(
    SUMPRODUCT(--ISNUMBER(FIND({"(",")","《","》","【","】","（","）","＜","＞","『","』","≪","≫","｛","}","「","」","[","]","!","！","？","|","/","✕","?","×","+","㎡","㈱","Ⅰ","Ⅱ","Ⅲ","Ⅳ","Ⅴ","Ⅵ","Ⅶ","Ⅷ","Ⅸ","Ⅹ","①","②","③","④","⑤","⑥","⑦","⑧","⑨","⑩","㎞","㎝","№","¥","ｱ","ｲ","ｳ","ｴ","ｵ","ｶ","ｷ","ｸ","ｹ","ｺ","ｻ","ｼ","ｽ","ｾ","ｿ","ﾀ","ﾁ","ﾂ","ﾃ","ﾄ","ﾅ","ﾆ","ﾇ","ﾈ","ﾉ","ﾊ","ﾋ","ﾌ","ﾍ","ﾎ","ﾏ","ﾐ","ﾑ","ﾒ","ﾓ","ﾔ","ﾕ","ﾖ","ﾗ","ﾘ","ﾙ","ﾚ","ﾛ","ﾜ","ｦ","ﾝ","ｧ","ｨ","ｩ","ｪ","ｫ","ｬ","ｭ","ｮ","ｯ"}, B24))) &gt; 0,
    "記号、環境依存文字、半角カタカナは使えません",
    IF(LENB(B24) &gt; 30,
        "文字数オーバーです",
        ""
    )
)</f>
        <v/>
      </c>
      <c r="G24" s="56"/>
      <c r="H24" s="44" t="str">
        <f>LENB(G24)&amp;"/30"</f>
        <v>0/30</v>
      </c>
      <c r="I24" s="44" t="s">
        <v>135</v>
      </c>
      <c r="J24" s="52" t="str" cm="1">
        <f t="array" ref="J24">IF(
    SUMPRODUCT(--ISNUMBER(FIND({"(",")","《","》","【","】","（","）","＜","＞","『","』","≪","≫","｛","}","「","」","[","]","!","！","？","|","/","✕","?","×","+","㎡","㈱","Ⅰ","Ⅱ","Ⅲ","Ⅳ","Ⅴ","Ⅵ","Ⅶ","Ⅷ","Ⅸ","Ⅹ","①","②","③","④","⑤","⑥","⑦","⑧","⑨","⑩","㎞","㎝","№","¥","ｱ","ｲ","ｳ","ｴ","ｵ","ｶ","ｷ","ｸ","ｹ","ｺ","ｻ","ｼ","ｽ","ｾ","ｿ","ﾀ","ﾁ","ﾂ","ﾃ","ﾄ","ﾅ","ﾆ","ﾇ","ﾈ","ﾉ","ﾊ","ﾋ","ﾌ","ﾍ","ﾎ","ﾏ","ﾐ","ﾑ","ﾒ","ﾓ","ﾔ","ﾕ","ﾖ","ﾗ","ﾘ","ﾙ","ﾚ","ﾛ","ﾜ","ｦ","ﾝ","ｧ","ｨ","ｩ","ｪ","ｫ","ｬ","ｭ","ｮ","ｯ"}, G24))) &gt; 0,
    "記号、環境依存文字、半角カタカナは使えません",
    IF(LENB(G24) &gt; 30,
        "文字数オーバーです",
        ""
    )
)</f>
        <v/>
      </c>
    </row>
    <row r="26" spans="2:11" ht="18.75" customHeight="1">
      <c r="B26" s="9" t="s">
        <v>58</v>
      </c>
      <c r="C26" s="9" t="s">
        <v>50</v>
      </c>
      <c r="D26" s="9" t="s">
        <v>134</v>
      </c>
      <c r="G26" s="9" t="s">
        <v>58</v>
      </c>
      <c r="H26" s="9" t="s">
        <v>50</v>
      </c>
      <c r="I26" s="9" t="s">
        <v>134</v>
      </c>
    </row>
    <row r="27" spans="2:11" ht="18.75" customHeight="1">
      <c r="B27" s="54"/>
      <c r="C27" s="55" t="str">
        <f>LENB(B27)&amp;"/90"</f>
        <v>0/90</v>
      </c>
      <c r="D27" s="55" t="s">
        <v>135</v>
      </c>
      <c r="E27" s="52" t="str">
        <f>IF(
    OR(
        ISNUMBER(SEARCH("㎡", B27)),
        ISNUMBER(SEARCH("㈱", B27)),
        ISNUMBER(SEARCH("|", B27)),
        ISNUMBER(SEARCH("｜", B27)),
        ISNUMBER(SEARCH("✕", B27)),
        ISNUMBER(SEARCH("Ⅰ", B27)),
        ISNUMBER(SEARCH("Ⅱ", B27)),
        ISNUMBER(SEARCH("Ⅲ", B27)),
        ISNUMBER(SEARCH("Ⅳ", B27)),
        ISNUMBER(SEARCH("Ⅴ", B27)),
        ISNUMBER(SEARCH("Ⅵ", B27)),
        ISNUMBER(SEARCH("Ⅶ", B27)),
        ISNUMBER(SEARCH("Ⅷ", B27)),
        ISNUMBER(SEARCH("Ⅸ", B27)),
        ISNUMBER(SEARCH("Ⅹ", B27)),
        ISNUMBER(SEARCH("①", B27)),
        ISNUMBER(SEARCH("②", B27)),
        ISNUMBER(SEARCH("③", B27)),
        ISNUMBER(SEARCH("④", B27)),
        ISNUMBER(SEARCH("⑤", B27)),
        ISNUMBER(SEARCH("⑥", B27)),
        ISNUMBER(SEARCH("⑦", B27)),
        ISNUMBER(SEARCH("⑧", B27)),
        ISNUMBER(SEARCH("⑨", B27)),
        ISNUMBER(SEARCH("⑩", B27)),
        ISNUMBER(SEARCH("㎝", B27)),
        ISNUMBER(SEARCH("㎞", B27)),
        ISNUMBER(SEARCH("№", B27)),
        ISNUMBER(SEARCH("¥", B27))
    ),
    "環境依存文字（ローマ文字、①～⑩、㎡、㈱、✕など）や「 | 」は使えません",
    IF(
        (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LEN(B27)-LEN(SUBSTITUTE(B27,"}","")))&gt;=3,
        "記号（括弧、!、？、＋、×、/など）は3つ以上は使えません",
        IF(LENB(B27) &gt; 90,
            "文字数オーバーです",
            ""
        )
    )
)</f>
        <v/>
      </c>
      <c r="F27" s="52" t="s">
        <v>172</v>
      </c>
      <c r="G27" s="54"/>
      <c r="H27" s="55" t="str">
        <f>LENB(G27)&amp;"/90"</f>
        <v>0/90</v>
      </c>
      <c r="I27" s="55" t="s">
        <v>135</v>
      </c>
      <c r="J27" s="52" t="str">
        <f>IF(
    OR(
        ISNUMBER(SEARCH("㎡", G27)),
        ISNUMBER(SEARCH("㈱", G27)),
        ISNUMBER(SEARCH("|", G27)),
        ISNUMBER(SEARCH("｜", G27)),
        ISNUMBER(SEARCH("✕", G27)),
        ISNUMBER(SEARCH("Ⅰ", G27)),
        ISNUMBER(SEARCH("Ⅱ", G27)),
        ISNUMBER(SEARCH("Ⅲ", G27)),
        ISNUMBER(SEARCH("Ⅳ", G27)),
        ISNUMBER(SEARCH("Ⅴ", G27)),
        ISNUMBER(SEARCH("Ⅵ", G27)),
        ISNUMBER(SEARCH("Ⅶ", G27)),
        ISNUMBER(SEARCH("Ⅷ", G27)),
        ISNUMBER(SEARCH("Ⅸ", G27)),
        ISNUMBER(SEARCH("Ⅹ", G27)),
        ISNUMBER(SEARCH("①", G27)),
        ISNUMBER(SEARCH("②", G27)),
        ISNUMBER(SEARCH("③", G27)),
        ISNUMBER(SEARCH("④", G27)),
        ISNUMBER(SEARCH("⑤", G27)),
        ISNUMBER(SEARCH("⑥", G27)),
        ISNUMBER(SEARCH("⑦", G27)),
        ISNUMBER(SEARCH("⑧", G27)),
        ISNUMBER(SEARCH("⑨", G27)),
        ISNUMBER(SEARCH("⑩", G27)),
        ISNUMBER(SEARCH("㎝", G27)),
        ISNUMBER(SEARCH("㎞", G27)),
        ISNUMBER(SEARCH("№", G27)),
        ISNUMBER(SEARCH("¥", G27))
    ),
    "環境依存文字（ローマ文字、①～⑩、㎡、㈱、✕など）や「 | 」は使えません",
    IF(
        (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LEN(G27)-LEN(SUBSTITUTE(G27,"}","")))&gt;=3,
        "記号（括弧、!、？、＋、×、/など）は3つ以上は使えません",
        IF(LENB(G27) &gt; 90,
            "文字数オーバーです",
            ""
        )
    )
)</f>
        <v/>
      </c>
      <c r="K27" s="52" t="s">
        <v>172</v>
      </c>
    </row>
    <row r="28" spans="2:11" ht="18.75" customHeight="1">
      <c r="B28" s="54"/>
      <c r="C28" s="55" t="str">
        <f t="shared" ref="C28:C30" si="2">LENB(B28)&amp;"/90"</f>
        <v>0/90</v>
      </c>
      <c r="D28" s="55" t="s">
        <v>135</v>
      </c>
      <c r="E28" s="52" t="str">
        <f t="shared" ref="E28:E30" si="3">IF(
    OR(
        ISNUMBER(SEARCH("㎡", B28)),
        ISNUMBER(SEARCH("㈱", B28)),
        ISNUMBER(SEARCH("|", B28)),
        ISNUMBER(SEARCH("｜", B28)),
        ISNUMBER(SEARCH("✕", B28)),
        ISNUMBER(SEARCH("Ⅰ", B28)),
        ISNUMBER(SEARCH("Ⅱ", B28)),
        ISNUMBER(SEARCH("Ⅲ", B28)),
        ISNUMBER(SEARCH("Ⅳ", B28)),
        ISNUMBER(SEARCH("Ⅴ", B28)),
        ISNUMBER(SEARCH("Ⅵ", B28)),
        ISNUMBER(SEARCH("Ⅶ", B28)),
        ISNUMBER(SEARCH("Ⅷ", B28)),
        ISNUMBER(SEARCH("Ⅸ", B28)),
        ISNUMBER(SEARCH("Ⅹ", B28)),
        ISNUMBER(SEARCH("①", B28)),
        ISNUMBER(SEARCH("②", B28)),
        ISNUMBER(SEARCH("③", B28)),
        ISNUMBER(SEARCH("④", B28)),
        ISNUMBER(SEARCH("⑤", B28)),
        ISNUMBER(SEARCH("⑥", B28)),
        ISNUMBER(SEARCH("⑦", B28)),
        ISNUMBER(SEARCH("⑧", B28)),
        ISNUMBER(SEARCH("⑨", B28)),
        ISNUMBER(SEARCH("⑩", B28)),
        ISNUMBER(SEARCH("㎝", B28)),
        ISNUMBER(SEARCH("㎞", B28)),
        ISNUMBER(SEARCH("№", B28)),
        ISNUMBER(SEARCH("¥", B28))
    ),
    "環境依存文字（ローマ文字、①～⑩、㎡、㈱、✕など）や「 | 」は使えません",
    IF(
        (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LEN(B28)-LEN(SUBSTITUTE(B28,"}","")))&gt;=3,
        "記号（括弧、!、？、＋、×、/など）は3つ以上は使えません",
        IF(LENB(B28) &gt; 90,
            "文字数オーバーです",
            ""
        )
    )
)</f>
        <v/>
      </c>
      <c r="F28" s="52" t="s">
        <v>172</v>
      </c>
      <c r="G28" s="54"/>
      <c r="H28" s="55" t="str">
        <f t="shared" ref="H28:H30" si="4">LENB(G28)&amp;"/90"</f>
        <v>0/90</v>
      </c>
      <c r="I28" s="55" t="s">
        <v>135</v>
      </c>
      <c r="J28" s="52" t="str">
        <f t="shared" ref="J28:J30" si="5">IF(
    OR(
        ISNUMBER(SEARCH("㎡", G28)),
        ISNUMBER(SEARCH("㈱", G28)),
        ISNUMBER(SEARCH("|", G28)),
        ISNUMBER(SEARCH("｜", G28)),
        ISNUMBER(SEARCH("✕", G28)),
        ISNUMBER(SEARCH("Ⅰ", G28)),
        ISNUMBER(SEARCH("Ⅱ", G28)),
        ISNUMBER(SEARCH("Ⅲ", G28)),
        ISNUMBER(SEARCH("Ⅳ", G28)),
        ISNUMBER(SEARCH("Ⅴ", G28)),
        ISNUMBER(SEARCH("Ⅵ", G28)),
        ISNUMBER(SEARCH("Ⅶ", G28)),
        ISNUMBER(SEARCH("Ⅷ", G28)),
        ISNUMBER(SEARCH("Ⅸ", G28)),
        ISNUMBER(SEARCH("Ⅹ", G28)),
        ISNUMBER(SEARCH("①", G28)),
        ISNUMBER(SEARCH("②", G28)),
        ISNUMBER(SEARCH("③", G28)),
        ISNUMBER(SEARCH("④", G28)),
        ISNUMBER(SEARCH("⑤", G28)),
        ISNUMBER(SEARCH("⑥", G28)),
        ISNUMBER(SEARCH("⑦", G28)),
        ISNUMBER(SEARCH("⑧", G28)),
        ISNUMBER(SEARCH("⑨", G28)),
        ISNUMBER(SEARCH("⑩", G28)),
        ISNUMBER(SEARCH("㎝", G28)),
        ISNUMBER(SEARCH("㎞", G28)),
        ISNUMBER(SEARCH("№", G28)),
        ISNUMBER(SEARCH("¥", G28))
    ),
    "環境依存文字（ローマ文字、①～⑩、㎡、㈱、✕など）や「 | 」は使えません",
    IF(
        (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LEN(G28)-LEN(SUBSTITUTE(G28,"}","")))&gt;=3,
        "記号（括弧、!、？、＋、×、/など）は3つ以上は使えません",
        IF(LENB(G28) &gt; 90,
            "文字数オーバーです",
            ""
        )
    )
)</f>
        <v/>
      </c>
      <c r="K28" s="52" t="s">
        <v>172</v>
      </c>
    </row>
    <row r="29" spans="2:11" ht="18.75" customHeight="1">
      <c r="B29" s="56"/>
      <c r="C29" s="44" t="str">
        <f t="shared" si="2"/>
        <v>0/90</v>
      </c>
      <c r="D29" s="44" t="s">
        <v>135</v>
      </c>
      <c r="E29" s="52" t="str">
        <f t="shared" si="3"/>
        <v/>
      </c>
      <c r="G29" s="56"/>
      <c r="H29" s="44" t="str">
        <f t="shared" si="4"/>
        <v>0/90</v>
      </c>
      <c r="I29" s="44" t="s">
        <v>135</v>
      </c>
      <c r="J29" s="52" t="str">
        <f t="shared" si="5"/>
        <v/>
      </c>
      <c r="K29" s="52"/>
    </row>
    <row r="30" spans="2:11" ht="18.75" customHeight="1">
      <c r="B30" s="56"/>
      <c r="C30" s="44" t="str">
        <f t="shared" si="2"/>
        <v>0/90</v>
      </c>
      <c r="D30" s="44" t="s">
        <v>135</v>
      </c>
      <c r="E30" s="52" t="str">
        <f t="shared" si="3"/>
        <v/>
      </c>
      <c r="G30" s="56"/>
      <c r="H30" s="44" t="str">
        <f t="shared" si="4"/>
        <v>0/90</v>
      </c>
      <c r="I30" s="44" t="s">
        <v>135</v>
      </c>
      <c r="J30" s="52" t="str">
        <f t="shared" si="5"/>
        <v/>
      </c>
    </row>
    <row r="31" spans="2:11" ht="18.75" customHeight="1">
      <c r="C31" s="38"/>
      <c r="D31" s="38"/>
      <c r="H31" s="38"/>
      <c r="I31" s="38"/>
    </row>
    <row r="32" spans="2:11" ht="18.75" customHeight="1">
      <c r="B32" s="9" t="s">
        <v>44</v>
      </c>
      <c r="C32" s="38"/>
      <c r="D32" s="38"/>
      <c r="G32" s="9" t="s">
        <v>44</v>
      </c>
      <c r="H32" s="38"/>
      <c r="I32" s="38"/>
    </row>
    <row r="33" spans="2:9" ht="18.75" customHeight="1">
      <c r="B33" s="54"/>
      <c r="C33" s="52" t="s">
        <v>172</v>
      </c>
      <c r="D33" s="75" t="str">
        <f>IF(OR(ISNUMBER(SEARCH(" ",B33)),ISNUMBER(SEARCH("　",B33))),"⚠ スペースあり","")</f>
        <v/>
      </c>
      <c r="G33" s="54"/>
      <c r="H33" s="52" t="s">
        <v>172</v>
      </c>
      <c r="I33" s="75" t="str">
        <f>IF(OR(ISNUMBER(SEARCH(" ",G33)),ISNUMBER(SEARCH("　",G33))),"⚠ スペースあり","")</f>
        <v/>
      </c>
    </row>
    <row r="35" spans="2:9" ht="18.75" customHeight="1">
      <c r="B35" s="9" t="s">
        <v>136</v>
      </c>
      <c r="C35" s="9" t="s">
        <v>50</v>
      </c>
      <c r="G35" s="39" t="s">
        <v>51</v>
      </c>
      <c r="H35" s="39"/>
    </row>
    <row r="36" spans="2:9" ht="18.75" customHeight="1">
      <c r="B36" s="13" t="s">
        <v>137</v>
      </c>
      <c r="C36" s="44" t="str">
        <f>LENB(B36)&amp;"/15"</f>
        <v>8/15</v>
      </c>
      <c r="G36" s="39" t="s">
        <v>52</v>
      </c>
      <c r="H36" s="39"/>
    </row>
    <row r="37" spans="2:9" ht="18.75" customHeight="1">
      <c r="B37" s="13" t="s">
        <v>138</v>
      </c>
      <c r="C37" s="44" t="str">
        <f>LENB(B37)&amp;"/15"</f>
        <v>16/15</v>
      </c>
      <c r="G37" s="9" t="s">
        <v>139</v>
      </c>
      <c r="H37" s="9" t="s">
        <v>50</v>
      </c>
    </row>
    <row r="38" spans="2:9" ht="18.75" customHeight="1">
      <c r="G38" s="10"/>
      <c r="H38" s="41" t="str">
        <f t="shared" ref="H38:H45" si="6">LENB(G38)&amp;"/25"</f>
        <v>0/25</v>
      </c>
    </row>
    <row r="39" spans="2:9" ht="18.75" customHeight="1">
      <c r="G39" s="10"/>
      <c r="H39" s="41" t="str">
        <f t="shared" si="6"/>
        <v>0/25</v>
      </c>
    </row>
    <row r="40" spans="2:9" ht="18.75" customHeight="1">
      <c r="G40" s="10"/>
      <c r="H40" s="41" t="str">
        <f t="shared" si="6"/>
        <v>0/25</v>
      </c>
    </row>
    <row r="41" spans="2:9" ht="18.75" customHeight="1">
      <c r="B41" s="39" t="s">
        <v>56</v>
      </c>
      <c r="C41" s="39"/>
      <c r="G41" s="43"/>
      <c r="H41" s="41" t="str">
        <f t="shared" si="6"/>
        <v>0/25</v>
      </c>
    </row>
    <row r="42" spans="2:9" ht="18.75" customHeight="1">
      <c r="B42" s="9" t="s">
        <v>57</v>
      </c>
      <c r="C42" s="9" t="s">
        <v>50</v>
      </c>
      <c r="G42" s="43"/>
      <c r="H42" s="41" t="str">
        <f t="shared" si="6"/>
        <v>0/25</v>
      </c>
    </row>
    <row r="43" spans="2:9" ht="18.75" customHeight="1">
      <c r="B43" s="10"/>
      <c r="C43" s="41" t="str">
        <f>LENB(B43)&amp;"/25"</f>
        <v>0/25</v>
      </c>
      <c r="G43" s="10"/>
      <c r="H43" s="41" t="str">
        <f t="shared" si="6"/>
        <v>0/25</v>
      </c>
    </row>
    <row r="44" spans="2:9" ht="18.75" customHeight="1">
      <c r="B44" s="9" t="s">
        <v>58</v>
      </c>
      <c r="C44" s="9" t="s">
        <v>50</v>
      </c>
      <c r="G44" s="10"/>
      <c r="H44" s="41" t="str">
        <f t="shared" si="6"/>
        <v>0/25</v>
      </c>
    </row>
    <row r="45" spans="2:9" ht="18.75" customHeight="1">
      <c r="B45" s="10"/>
      <c r="C45" s="41" t="str">
        <f>LENB(B45)&amp;"/35"</f>
        <v>0/35</v>
      </c>
      <c r="D45" s="52" t="s">
        <v>168</v>
      </c>
      <c r="G45" s="10"/>
      <c r="H45" s="41" t="str">
        <f t="shared" si="6"/>
        <v>0/25</v>
      </c>
    </row>
    <row r="46" spans="2:9" ht="18.75" customHeight="1">
      <c r="B46" s="10"/>
      <c r="C46" s="41" t="str">
        <f>LENB(B46)&amp;"/35"</f>
        <v>0/35</v>
      </c>
    </row>
    <row r="47" spans="2:9" ht="18.75" customHeight="1">
      <c r="B47" s="9" t="s">
        <v>141</v>
      </c>
      <c r="C47" s="16"/>
    </row>
    <row r="48" spans="2:9" ht="18.75" customHeight="1">
      <c r="B48" s="76"/>
      <c r="C48" s="13"/>
      <c r="D48" s="75" t="str">
        <f>IF(OR(ISNUMBER(SEARCH(" ",B48)),ISNUMBER(SEARCH("　",B48))),"⚠ スペースあり","")</f>
        <v/>
      </c>
      <c r="G48" s="39" t="s">
        <v>53</v>
      </c>
      <c r="H48" s="39"/>
    </row>
    <row r="49" spans="2:9" ht="18.75" customHeight="1">
      <c r="B49" s="39"/>
      <c r="C49" s="39"/>
      <c r="G49" s="80" t="s">
        <v>54</v>
      </c>
      <c r="H49" s="81"/>
    </row>
    <row r="50" spans="2:9" ht="18.75" customHeight="1">
      <c r="B50" s="9" t="s">
        <v>57</v>
      </c>
      <c r="C50" s="9" t="s">
        <v>50</v>
      </c>
      <c r="G50" s="77" t="s">
        <v>142</v>
      </c>
      <c r="H50" s="78"/>
    </row>
    <row r="51" spans="2:9" ht="18.75" customHeight="1">
      <c r="B51" s="10"/>
      <c r="C51" s="41" t="str">
        <f>LENB(B51)&amp;"/25"</f>
        <v>0/25</v>
      </c>
      <c r="G51" s="9" t="s">
        <v>55</v>
      </c>
      <c r="H51" s="9" t="s">
        <v>50</v>
      </c>
    </row>
    <row r="52" spans="2:9" ht="18.75" customHeight="1">
      <c r="B52" s="9" t="s">
        <v>58</v>
      </c>
      <c r="C52" s="9" t="s">
        <v>50</v>
      </c>
      <c r="G52" s="68"/>
      <c r="H52" s="41" t="str">
        <f>LENB(G52)&amp;"/25"</f>
        <v>0/25</v>
      </c>
      <c r="I52" s="36" t="s">
        <v>245</v>
      </c>
    </row>
    <row r="53" spans="2:9" ht="18.75" customHeight="1">
      <c r="B53" s="10"/>
      <c r="C53" s="41" t="str">
        <f>LENB(B53)&amp;"/35"</f>
        <v>0/35</v>
      </c>
      <c r="D53" s="52" t="s">
        <v>168</v>
      </c>
      <c r="G53" s="68"/>
      <c r="H53" s="41" t="str">
        <f>LENB(G53)&amp;"/25"</f>
        <v>0/25</v>
      </c>
    </row>
    <row r="54" spans="2:9" ht="18.75" customHeight="1">
      <c r="B54" s="10"/>
      <c r="C54" s="41" t="str">
        <f>LENB(B54)&amp;"/35"</f>
        <v>0/35</v>
      </c>
      <c r="G54" s="68"/>
      <c r="H54" s="41" t="str">
        <f>LENB(G54)&amp;"/25"</f>
        <v>0/25</v>
      </c>
      <c r="I54" s="39"/>
    </row>
    <row r="55" spans="2:9" ht="18.75" customHeight="1">
      <c r="B55" s="9" t="s">
        <v>141</v>
      </c>
      <c r="C55" s="16"/>
      <c r="G55" s="80" t="s">
        <v>54</v>
      </c>
      <c r="H55" s="81"/>
      <c r="I55" s="39"/>
    </row>
    <row r="56" spans="2:9" ht="18.75" customHeight="1">
      <c r="B56" s="10"/>
      <c r="C56" s="13"/>
      <c r="D56" s="75" t="str">
        <f>IF(OR(ISNUMBER(SEARCH(" ",B56)),ISNUMBER(SEARCH("　",B56))),"⚠ スペースあり","")</f>
        <v/>
      </c>
      <c r="G56" s="77" t="s">
        <v>62</v>
      </c>
      <c r="H56" s="78"/>
      <c r="I56" s="39"/>
    </row>
    <row r="57" spans="2:9" ht="18.75" customHeight="1">
      <c r="G57" s="9" t="s">
        <v>55</v>
      </c>
      <c r="H57" s="9" t="s">
        <v>50</v>
      </c>
      <c r="I57" s="39"/>
    </row>
    <row r="58" spans="2:9" ht="18.75" customHeight="1">
      <c r="B58" s="9" t="s">
        <v>57</v>
      </c>
      <c r="C58" s="9" t="s">
        <v>50</v>
      </c>
      <c r="G58" s="10"/>
      <c r="H58" s="41" t="str">
        <f>LENB(G58)&amp;"/25"</f>
        <v>0/25</v>
      </c>
    </row>
    <row r="59" spans="2:9" ht="18.75" customHeight="1">
      <c r="B59" s="10"/>
      <c r="C59" s="41" t="str">
        <f>LENB(B59)&amp;"/25"</f>
        <v>0/25</v>
      </c>
      <c r="G59" s="10"/>
      <c r="H59" s="41" t="str">
        <f>LENB(G59)&amp;"/25"</f>
        <v>0/25</v>
      </c>
    </row>
    <row r="60" spans="2:9" ht="18.75" customHeight="1">
      <c r="B60" s="9" t="s">
        <v>58</v>
      </c>
      <c r="C60" s="9" t="s">
        <v>50</v>
      </c>
      <c r="G60" s="10"/>
      <c r="H60" s="41" t="str">
        <f>LENB(G60)&amp;"/25"</f>
        <v>0/25</v>
      </c>
    </row>
    <row r="61" spans="2:9" ht="18.75" customHeight="1">
      <c r="B61" s="10"/>
      <c r="C61" s="41" t="str">
        <f>LENB(B61)&amp;"/35"</f>
        <v>0/35</v>
      </c>
      <c r="D61" s="52" t="s">
        <v>168</v>
      </c>
      <c r="G61" s="80" t="s">
        <v>54</v>
      </c>
      <c r="H61" s="81"/>
    </row>
    <row r="62" spans="2:9" ht="18.75" customHeight="1">
      <c r="B62" s="10"/>
      <c r="C62" s="41" t="str">
        <f>LENB(B62)&amp;"/35"</f>
        <v>0/35</v>
      </c>
      <c r="D62" s="39"/>
      <c r="F62" s="39"/>
      <c r="G62" s="77" t="s">
        <v>62</v>
      </c>
      <c r="H62" s="78"/>
      <c r="I62" s="39"/>
    </row>
    <row r="63" spans="2:9" ht="18.75" customHeight="1">
      <c r="B63" s="9" t="s">
        <v>141</v>
      </c>
      <c r="C63" s="16"/>
      <c r="G63" s="9" t="s">
        <v>55</v>
      </c>
      <c r="H63" s="9" t="s">
        <v>50</v>
      </c>
    </row>
    <row r="64" spans="2:9" ht="18.75" customHeight="1">
      <c r="B64" s="10"/>
      <c r="C64" s="13"/>
      <c r="D64" s="75" t="str">
        <f>IF(OR(ISNUMBER(SEARCH(" ",B64)),ISNUMBER(SEARCH("　",B64))),"⚠ スペースあり","")</f>
        <v/>
      </c>
      <c r="G64" s="10"/>
      <c r="H64" s="41" t="str">
        <f>LENB(G64)&amp;"/25"</f>
        <v>0/25</v>
      </c>
    </row>
    <row r="65" spans="2:8" ht="18.75" customHeight="1">
      <c r="G65" s="10"/>
      <c r="H65" s="41" t="str">
        <f>LENB(G65)&amp;"/25"</f>
        <v>0/25</v>
      </c>
    </row>
    <row r="66" spans="2:8" ht="18.75" customHeight="1">
      <c r="B66" s="9" t="s">
        <v>57</v>
      </c>
      <c r="C66" s="9" t="s">
        <v>50</v>
      </c>
      <c r="G66" s="10"/>
      <c r="H66" s="41" t="str">
        <f>LENB(G66)&amp;"/25"</f>
        <v>0/25</v>
      </c>
    </row>
    <row r="67" spans="2:8" ht="18.75" customHeight="1">
      <c r="B67" s="10"/>
      <c r="C67" s="41" t="str">
        <f>LENB(B67)&amp;"/25"</f>
        <v>0/25</v>
      </c>
    </row>
    <row r="68" spans="2:8" ht="18.75" customHeight="1">
      <c r="B68" s="9" t="s">
        <v>58</v>
      </c>
      <c r="C68" s="9" t="s">
        <v>50</v>
      </c>
    </row>
    <row r="69" spans="2:8" ht="18.75" customHeight="1">
      <c r="B69" s="10"/>
      <c r="C69" s="41" t="str">
        <f>LENB(B69)&amp;"/35"</f>
        <v>0/35</v>
      </c>
      <c r="D69" s="52" t="s">
        <v>168</v>
      </c>
      <c r="G69" s="39" t="s">
        <v>59</v>
      </c>
      <c r="H69" s="39"/>
    </row>
    <row r="70" spans="2:8" ht="18.75" customHeight="1">
      <c r="B70" s="10"/>
      <c r="C70" s="41" t="str">
        <f>LENB(B70)&amp;"/35"</f>
        <v>0/35</v>
      </c>
      <c r="G70" s="42"/>
      <c r="H70" s="39"/>
    </row>
    <row r="71" spans="2:8" ht="18.75" customHeight="1">
      <c r="B71" s="9" t="s">
        <v>141</v>
      </c>
      <c r="C71" s="16"/>
      <c r="G71" s="39" t="s">
        <v>60</v>
      </c>
      <c r="H71" s="39"/>
    </row>
    <row r="72" spans="2:8" ht="18.75" customHeight="1">
      <c r="B72" s="10"/>
      <c r="C72" s="13"/>
      <c r="D72" s="75" t="str">
        <f>IF(OR(ISNUMBER(SEARCH(" ",B72)),ISNUMBER(SEARCH("　",B72))),"⚠ スペースあり","")</f>
        <v/>
      </c>
      <c r="G72" s="39" t="s">
        <v>61</v>
      </c>
      <c r="H72" s="39"/>
    </row>
    <row r="74" spans="2:8" ht="18.75" customHeight="1">
      <c r="B74" s="9" t="s">
        <v>57</v>
      </c>
      <c r="C74" s="9" t="s">
        <v>50</v>
      </c>
    </row>
    <row r="75" spans="2:8" ht="18.75" customHeight="1">
      <c r="B75" s="10"/>
      <c r="C75" s="41" t="str">
        <f>LENB(B75)&amp;"/25"</f>
        <v>0/25</v>
      </c>
    </row>
    <row r="76" spans="2:8" ht="18.75" customHeight="1">
      <c r="B76" s="9" t="s">
        <v>58</v>
      </c>
      <c r="C76" s="9" t="s">
        <v>50</v>
      </c>
    </row>
    <row r="77" spans="2:8" ht="18.75" customHeight="1">
      <c r="B77" s="10"/>
      <c r="C77" s="41" t="str">
        <f>LENB(B77)&amp;"/35"</f>
        <v>0/35</v>
      </c>
      <c r="D77" s="52" t="s">
        <v>168</v>
      </c>
    </row>
    <row r="78" spans="2:8" ht="18.75" customHeight="1">
      <c r="B78" s="10"/>
      <c r="C78" s="41" t="str">
        <f>LENB(B78)&amp;"/35"</f>
        <v>0/35</v>
      </c>
    </row>
    <row r="79" spans="2:8" ht="18.75" customHeight="1">
      <c r="B79" s="9" t="s">
        <v>141</v>
      </c>
      <c r="C79" s="16"/>
    </row>
    <row r="80" spans="2:8" ht="18.75" customHeight="1">
      <c r="B80" s="10"/>
      <c r="C80" s="13"/>
      <c r="D80" s="75" t="str">
        <f>IF(OR(ISNUMBER(SEARCH(" ",B80)),ISNUMBER(SEARCH("　",B80))),"⚠ スペースあり","")</f>
        <v/>
      </c>
    </row>
    <row r="82" spans="2:4" ht="18.75" customHeight="1">
      <c r="B82" s="9" t="s">
        <v>57</v>
      </c>
      <c r="C82" s="9" t="s">
        <v>50</v>
      </c>
    </row>
    <row r="83" spans="2:4" ht="18.75" customHeight="1">
      <c r="B83" s="10"/>
      <c r="C83" s="41" t="str">
        <f>LENB(B83)&amp;"/25"</f>
        <v>0/25</v>
      </c>
    </row>
    <row r="84" spans="2:4" ht="18.75" customHeight="1">
      <c r="B84" s="9" t="s">
        <v>58</v>
      </c>
      <c r="C84" s="9" t="s">
        <v>50</v>
      </c>
    </row>
    <row r="85" spans="2:4" ht="18.75" customHeight="1">
      <c r="B85" s="10"/>
      <c r="C85" s="41" t="str">
        <f>LENB(B85)&amp;"/35"</f>
        <v>0/35</v>
      </c>
      <c r="D85" s="52" t="s">
        <v>168</v>
      </c>
    </row>
    <row r="86" spans="2:4" ht="18.75" customHeight="1">
      <c r="B86" s="10"/>
      <c r="C86" s="41" t="str">
        <f>LENB(B86)&amp;"/35"</f>
        <v>0/35</v>
      </c>
    </row>
    <row r="87" spans="2:4" ht="18.75" customHeight="1">
      <c r="B87" s="9" t="s">
        <v>141</v>
      </c>
      <c r="C87" s="16"/>
    </row>
    <row r="88" spans="2:4" ht="18.75" customHeight="1">
      <c r="B88" s="10"/>
      <c r="C88" s="13"/>
      <c r="D88" s="75" t="str">
        <f>IF(OR(ISNUMBER(SEARCH(" ",B88)),ISNUMBER(SEARCH("　",B88))),"⚠ スペースあり","")</f>
        <v/>
      </c>
    </row>
  </sheetData>
  <mergeCells count="7">
    <mergeCell ref="G62:H62"/>
    <mergeCell ref="C2:D2"/>
    <mergeCell ref="G49:H49"/>
    <mergeCell ref="G50:H50"/>
    <mergeCell ref="G56:H56"/>
    <mergeCell ref="G61:H61"/>
    <mergeCell ref="G55:H55"/>
  </mergeCells>
  <phoneticPr fontId="18"/>
  <conditionalFormatting sqref="B9:B24">
    <cfRule type="duplicateValues" dxfId="176" priority="7"/>
    <cfRule type="expression" dxfId="175" priority="21">
      <formula>#REF!="記号（！、｜、/、？、×、+）、環境依存文字（ローマ文字、㎡、㈱、✕など）は使えません"</formula>
    </cfRule>
    <cfRule type="expression" dxfId="174" priority="22">
      <formula>OR(ISNUMBER(FIND("(", B9)),ISNUMBER(FIND(")", B9)),ISNUMBER(FIND("《", B9)),ISNUMBER(FIND("》", B9)),ISNUMBER(FIND("【", B9)),ISNUMBER(FIND("】", B9)),ISNUMBER(FIND("（", B9)),ISNUMBER(FIND("）", B9)),ISNUMBER(FIND("＜", B9)),ISNUMBER(FIND("＞", B9)), ISNUMBER(FIND("『", B9)), ISNUMBER(FIND("』", B9)),ISNUMBER(FIND("≪", B9)), ISNUMBER(FIND("≫", B9)), ISNUMBER(FIND("｛", B9)), ISNUMBER(FIND("}", B9)),ISNUMBER(FIND("!", B9)), ISNUMBER(FIND("！", B9)), ISNUMBER(FIND("「", B9)), ISNUMBER(FIND("」", B9)), ISNUMBER(FIND("[", B9)), ISNUMBER(FIND("]", B9)), ISNUMBER(FIND("？", B9)), ISNUMBER(FIND("|", B9)), ISNUMBER(FIND("/", B9)), ISNUMBER(FIND("✕", B9)), ISNUMBER(FIND("?", B9)), ISNUMBER(FIND("×", B9)), ISNUMBER(FIND("+", B9)), ISNUMBER(FIND("㎡", B9)), ISNUMBER(FIND("㈱", B9)), ISNUMBER(FIND("Ⅰ", B9)), ISNUMBER(FIND("Ⅱ", B9)), ISNUMBER(FIND("Ⅲ", B9)), ISNUMBER(FIND("Ⅳ", B9)), ISNUMBER(FIND("Ⅴ", B9)), ISNUMBER(FIND("Ⅵ", B9)), ISNUMBER(FIND("Ⅶ", B9)), ISNUMBER(FIND("Ⅷ", B9)), ISNUMBER(FIND("Ⅸ", B9)), ISNUMBER(FIND("Ⅹ", B9)), ISNUMBER(FIND("①", B9)), ISNUMBER(FIND("②", B9)), ISNUMBER(FIND("③", B9)), ISNUMBER(FIND("④", B9)), ISNUMBER(FIND("⑤", B9)), ISNUMBER(FIND("⑥", B9)), ISNUMBER(FIND("⑦", B9)), ISNUMBER(FIND("⑧", B9)), ISNUMBER(FIND("⑨", B9)), ISNUMBER(FIND("⑩", B9)), ISNUMBER(FIND("㎞", B9)), ISNUMBER(FIND("㎝", B9)), ISNUMBER(FIND("№", B9)), ISNUMBER(FIND("¥", B9)), ISNUMBER(FIND("ｱ", B9)), ISNUMBER(FIND("ｲ", B9)), ISNUMBER(FIND("ｳ", B9)), ISNUMBER(FIND("ｴ", B9)), ISNUMBER(FIND("ｵ", B9)), ISNUMBER(FIND("ｶ", B9)), ISNUMBER(FIND("ｷ", B9)), ISNUMBER(FIND("ｸ", B9)), ISNUMBER(FIND("ｹ", B9)), ISNUMBER(FIND("ｺ", B9)), ISNUMBER(FIND("ｻ", B9)), ISNUMBER(FIND("ｼ", B9)), ISNUMBER(FIND("ｽ", B9)), ISNUMBER(FIND("ｾ", B9)), ISNUMBER(FIND("ｿ", B9)), ISNUMBER(FIND("ﾀ", B9)), ISNUMBER(FIND("ﾁ", B9)), ISNUMBER(FIND("ﾂ", B9)), ISNUMBER(FIND("ﾃ", B9)), ISNUMBER(FIND("ﾄ", B9)), ISNUMBER(FIND("ﾅ", B9)), ISNUMBER(FIND("ﾆ", B9)), ISNUMBER(FIND("ﾇ", B9)), ISNUMBER(FIND("ﾈ", B9)), ISNUMBER(FIND("ﾉ", B9)), ISNUMBER(FIND("ﾊ", B9)), ISNUMBER(FIND("ﾋ", B9)), ISNUMBER(FIND("ﾌ", B9)), ISNUMBER(FIND("ﾍ", B9)), ISNUMBER(FIND("ﾎ", B9)), ISNUMBER(FIND("ﾏ", B9)), ISNUMBER(FIND("ﾐ", B9)), ISNUMBER(FIND("ﾑ", B9)), ISNUMBER(FIND("ﾒ", B9)), ISNUMBER(FIND("ﾓ", B9)), ISNUMBER(FIND("ﾔ", B9)), ISNUMBER(FIND("ﾕ", B9)), ISNUMBER(FIND("ﾖ", B9)), ISNUMBER(FIND("ﾗ", B9)), ISNUMBER(FIND("ﾘ", B9)), ISNUMBER(FIND("ﾙ", B9)), ISNUMBER(FIND("ﾚ", B9)), ISNUMBER(FIND("ﾛ", B9)), ISNUMBER(FIND("ﾜ", B9)), ISNUMBER(FIND("ｦ", B9)), ISNUMBER(FIND("ﾝ", B9)), ISNUMBER(FIND("ｧ", B9)), ISNUMBER(FIND("ｨ", B9)), ISNUMBER(FIND("ｩ", B9)), ISNUMBER(FIND("ｪ", B9)), ISNUMBER(FIND("ｫ", B9)), ISNUMBER(FIND("ｬ", B9)), ISNUMBER(FIND("ｭ", B9)), ISNUMBER(FIND("ｮ", B9)), ISNUMBER(FIND("ｯ", B9)))</formula>
    </cfRule>
    <cfRule type="expression" dxfId="173" priority="23">
      <formula>LEN(B9) &gt; 30</formula>
    </cfRule>
  </conditionalFormatting>
  <conditionalFormatting sqref="B27:B30">
    <cfRule type="duplicateValues" dxfId="172" priority="6"/>
    <cfRule type="expression" dxfId="171" priority="13">
      <formula>OR(          ISNUMBER(SEARCH("㎡", B27)),          ISNUMBER(SEARCH("㈱", B27)),          ISNUMBER(SEARCH("|", B27)),          ISNUMBER(SEARCH("｜", B27)),          ISNUMBER(SEARCH("✕", B27)),          ISNUMBER(SEARCH("Ⅰ", B27)),          ISNUMBER(SEARCH("Ⅱ", B27)),          ISNUMBER(SEARCH("Ⅲ", B27)),          ISNUMBER(SEARCH("Ⅳ", B27)),          ISNUMBER(SEARCH("Ⅴ", B27)),          ISNUMBER(SEARCH("Ⅵ", B27)),          ISNUMBER(SEARCH("Ⅶ", B27)),          ISNUMBER(SEARCH("Ⅷ", B27)),          ISNUMBER(SEARCH("Ⅸ", B27)),          ISNUMBER(SEARCH("Ⅹ", B27)),          ISNUMBER(SEARCH("①", B27)),          ISNUMBER(SEARCH("②", B27)),          ISNUMBER(SEARCH("③", B27)),          ISNUMBER(SEARCH("④", B27)),          ISNUMBER(SEARCH("⑤", B27)),          ISNUMBER(SEARCH("⑥", B27)),          ISNUMBER(SEARCH("⑦", B27)),          ISNUMBER(SEARCH("⑧", B27)),          ISNUMBER(SEARCH("⑨", B27)),          ISNUMBER(SEARCH("⑩", B27)),          ISNUMBER(SEARCH("㎝", B27)),          ISNUMBER(SEARCH("㎞", B27)),          ISNUMBER(SEARCH("№", B27)),          ISNUMBER(SEARCH("¥", B27)),          (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LEN(B27)-LEN(SUBSTITUTE(B27,"}",""))     )&gt;=3 )</formula>
    </cfRule>
    <cfRule type="expression" dxfId="170" priority="14">
      <formula>#REF!="×、+、|、㎡、㈱は使えません"</formula>
    </cfRule>
    <cfRule type="expression" dxfId="169" priority="15">
      <formula>#REF!="括弧は3つ以上使えません"</formula>
    </cfRule>
    <cfRule type="expression" dxfId="168" priority="16">
      <formula>#REF!="!、？は3つ以上は使えません"</formula>
    </cfRule>
    <cfRule type="expression" dxfId="167" priority="17">
      <formula>LENB(B27) &gt; 90</formula>
    </cfRule>
  </conditionalFormatting>
  <conditionalFormatting sqref="G9:G24">
    <cfRule type="duplicateValues" dxfId="166" priority="5"/>
    <cfRule type="expression" dxfId="165" priority="18">
      <formula>#REF!="記号（！、｜、/、？、×、+）、環境依存文字（ローマ文字、㎡、㈱、✕など）は使えません"</formula>
    </cfRule>
    <cfRule type="expression" dxfId="164" priority="19">
      <formula>OR(ISNUMBER(FIND("(", G9)),ISNUMBER(FIND(")", G9)),ISNUMBER(FIND("《", G9)),ISNUMBER(FIND("》", G9)),ISNUMBER(FIND("【", G9)),ISNUMBER(FIND("】", G9)),ISNUMBER(FIND("（", G9)),ISNUMBER(FIND("）", G9)),ISNUMBER(FIND("＜", G9)),ISNUMBER(FIND("＞", G9)), ISNUMBER(FIND("『", G9)), ISNUMBER(FIND("』", G9)),ISNUMBER(FIND("≪", G9)), ISNUMBER(FIND("≫", G9)), ISNUMBER(FIND("｛", G9)), ISNUMBER(FIND("}", G9)),ISNUMBER(FIND("!", G9)), ISNUMBER(FIND("！", G9)), ISNUMBER(FIND("「", G9)), ISNUMBER(FIND("」", G9)), ISNUMBER(FIND("[", G9)), ISNUMBER(FIND("]", G9)), ISNUMBER(FIND("？", G9)), ISNUMBER(FIND("|", G9)), ISNUMBER(FIND("/", G9)), ISNUMBER(FIND("✕", G9)), ISNUMBER(FIND("?", G9)), ISNUMBER(FIND("×", G9)), ISNUMBER(FIND("+", G9)), ISNUMBER(FIND("㎡", G9)), ISNUMBER(FIND("㈱", G9)), ISNUMBER(FIND("Ⅰ", G9)), ISNUMBER(FIND("Ⅱ", G9)), ISNUMBER(FIND("Ⅲ", G9)), ISNUMBER(FIND("Ⅳ", G9)), ISNUMBER(FIND("Ⅴ", G9)), ISNUMBER(FIND("Ⅵ", G9)), ISNUMBER(FIND("Ⅶ", G9)), ISNUMBER(FIND("Ⅷ", G9)), ISNUMBER(FIND("Ⅸ", G9)), ISNUMBER(FIND("Ⅹ", G9)), ISNUMBER(FIND("①", G9)), ISNUMBER(FIND("②", G9)), ISNUMBER(FIND("③", G9)), ISNUMBER(FIND("④", G9)), ISNUMBER(FIND("⑤", G9)), ISNUMBER(FIND("⑥", G9)), ISNUMBER(FIND("⑦", G9)), ISNUMBER(FIND("⑧", G9)), ISNUMBER(FIND("⑨", G9)), ISNUMBER(FIND("⑩", G9)), ISNUMBER(FIND("㎞", G9)), ISNUMBER(FIND("㎝", G9)), ISNUMBER(FIND("№", G9)), ISNUMBER(FIND("¥", G9)), ISNUMBER(FIND("ｱ", G9)), ISNUMBER(FIND("ｲ", G9)), ISNUMBER(FIND("ｳ", G9)), ISNUMBER(FIND("ｴ", G9)), ISNUMBER(FIND("ｵ", G9)), ISNUMBER(FIND("ｶ", G9)), ISNUMBER(FIND("ｷ", G9)), ISNUMBER(FIND("ｸ", G9)), ISNUMBER(FIND("ｹ", G9)), ISNUMBER(FIND("ｺ", G9)), ISNUMBER(FIND("ｻ", G9)), ISNUMBER(FIND("ｼ", G9)), ISNUMBER(FIND("ｽ", G9)), ISNUMBER(FIND("ｾ", G9)), ISNUMBER(FIND("ｿ", G9)), ISNUMBER(FIND("ﾀ", G9)), ISNUMBER(FIND("ﾁ", G9)), ISNUMBER(FIND("ﾂ", G9)), ISNUMBER(FIND("ﾃ", G9)), ISNUMBER(FIND("ﾄ", G9)), ISNUMBER(FIND("ﾅ", G9)), ISNUMBER(FIND("ﾆ", G9)), ISNUMBER(FIND("ﾇ", G9)), ISNUMBER(FIND("ﾈ", G9)), ISNUMBER(FIND("ﾉ", G9)), ISNUMBER(FIND("ﾊ", G9)), ISNUMBER(FIND("ﾋ", G9)), ISNUMBER(FIND("ﾌ", G9)), ISNUMBER(FIND("ﾍ", G9)), ISNUMBER(FIND("ﾎ", G9)), ISNUMBER(FIND("ﾏ", G9)), ISNUMBER(FIND("ﾐ", G9)), ISNUMBER(FIND("ﾑ", G9)), ISNUMBER(FIND("ﾒ", G9)), ISNUMBER(FIND("ﾓ", G9)), ISNUMBER(FIND("ﾔ", G9)), ISNUMBER(FIND("ﾕ", G9)), ISNUMBER(FIND("ﾖ", G9)), ISNUMBER(FIND("ﾗ", G9)), ISNUMBER(FIND("ﾘ", G9)), ISNUMBER(FIND("ﾙ", G9)), ISNUMBER(FIND("ﾚ", G9)), ISNUMBER(FIND("ﾛ", G9)), ISNUMBER(FIND("ﾜ", G9)), ISNUMBER(FIND("ｦ", G9)), ISNUMBER(FIND("ﾝ", G9)), ISNUMBER(FIND("ｧ", G9)), ISNUMBER(FIND("ｨ", G9)), ISNUMBER(FIND("ｩ", G9)), ISNUMBER(FIND("ｪ", G9)), ISNUMBER(FIND("ｫ", G9)), ISNUMBER(FIND("ｬ", G9)), ISNUMBER(FIND("ｭ", G9)), ISNUMBER(FIND("ｮ", G9)), ISNUMBER(FIND("ｯ", G9)))</formula>
    </cfRule>
    <cfRule type="expression" dxfId="163" priority="20">
      <formula>LEN(G9) &gt; 30</formula>
    </cfRule>
  </conditionalFormatting>
  <conditionalFormatting sqref="G27:G30">
    <cfRule type="duplicateValues" dxfId="162" priority="4"/>
    <cfRule type="expression" dxfId="161" priority="8">
      <formula>OR(          ISNUMBER(SEARCH("㎡", G27)),          ISNUMBER(SEARCH("㈱", G27)),          ISNUMBER(SEARCH("|", G27)),          ISNUMBER(SEARCH("｜", G27)),          ISNUMBER(SEARCH("✕", G27)),          ISNUMBER(SEARCH("Ⅰ", G27)),          ISNUMBER(SEARCH("Ⅱ", G27)),          ISNUMBER(SEARCH("Ⅲ", G27)),          ISNUMBER(SEARCH("Ⅳ", G27)),          ISNUMBER(SEARCH("Ⅴ", G27)),          ISNUMBER(SEARCH("Ⅵ", G27)),          ISNUMBER(SEARCH("Ⅶ", G27)),          ISNUMBER(SEARCH("Ⅷ", G27)),          ISNUMBER(SEARCH("Ⅸ", G27)),          ISNUMBER(SEARCH("Ⅹ", G27)),          ISNUMBER(SEARCH("①", G27)),          ISNUMBER(SEARCH("②", G27)),          ISNUMBER(SEARCH("③", G27)),          ISNUMBER(SEARCH("④", G27)),          ISNUMBER(SEARCH("⑤", G27)),          ISNUMBER(SEARCH("⑥", G27)),          ISNUMBER(SEARCH("⑦", G27)),          ISNUMBER(SEARCH("⑧", G27)),          ISNUMBER(SEARCH("⑨", G27)),          ISNUMBER(SEARCH("⑩", G27)),          ISNUMBER(SEARCH("㎝", G27)),          ISNUMBER(SEARCH("㎞", G27)),          ISNUMBER(SEARCH("№", G27)),          ISNUMBER(SEARCH("¥", G27)),          (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LEN(G27)-LEN(SUBSTITUTE(G27,"}",""))     )&gt;=3 )</formula>
    </cfRule>
    <cfRule type="expression" dxfId="160" priority="9">
      <formula>#REF!="×、+、|、㎡、㈱は使えません"</formula>
    </cfRule>
    <cfRule type="expression" dxfId="159" priority="10">
      <formula>#REF!="括弧は3つ以上使えません"</formula>
    </cfRule>
    <cfRule type="expression" dxfId="158" priority="11">
      <formula>#REF!="!、？は3つ以上は使えません"</formula>
    </cfRule>
    <cfRule type="expression" dxfId="157" priority="12">
      <formula>LENB(G27) &gt; 90</formula>
    </cfRule>
  </conditionalFormatting>
  <conditionalFormatting sqref="G38:G45">
    <cfRule type="duplicateValues" dxfId="156" priority="1"/>
  </conditionalFormatting>
  <dataValidations count="3">
    <dataValidation type="list" allowBlank="1" showInputMessage="1" showErrorMessage="1" sqref="G56:H56 G62:H62 G50:H50" xr:uid="{9ED9B682-BE04-4FBA-ABF5-37D950B54536}">
      <formula1>"選択してください,おすすめのホテル,コース,サービス,スタイル,タイプ,ブランド,モデル,学位プログラム,周辺地域,設備,到着地,番組,保険の保障"</formula1>
    </dataValidation>
    <dataValidation type="list" allowBlank="1" showInputMessage="1" showErrorMessage="1" sqref="D27:D32 I27:I32" xr:uid="{5A05D3B4-D56B-44A2-8DB0-27474234FA0E}">
      <formula1>"固定なし,説明文1,説明文2"</formula1>
    </dataValidation>
    <dataValidation type="list" allowBlank="1" showInputMessage="1" showErrorMessage="1" sqref="D9:D24 I9:I24" xr:uid="{D251E4AE-2ED8-4427-B0FF-459037B53268}">
      <formula1>"固定なし,タイトル1,タイトル2,タイトル3"</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6F50-16DA-404C-9CCF-2AAA7CB00D1B}">
  <sheetPr>
    <tabColor rgb="FFFF0000"/>
  </sheetPr>
  <dimension ref="B2:L45"/>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21.88671875" style="1" customWidth="1"/>
    <col min="8" max="8" width="53.21875" style="1" customWidth="1"/>
    <col min="9" max="10" width="9" style="1"/>
    <col min="11" max="11" width="9.21875" style="1" customWidth="1"/>
    <col min="12" max="12" width="12.44140625" style="1" customWidth="1"/>
    <col min="13" max="16384" width="9" style="1"/>
  </cols>
  <sheetData>
    <row r="2" spans="2:12" ht="18.75" customHeight="1">
      <c r="B2" s="1" t="s">
        <v>162</v>
      </c>
    </row>
    <row r="3" spans="2:12" ht="18.75" customHeight="1">
      <c r="B3" s="5" t="s">
        <v>140</v>
      </c>
      <c r="C3" s="8"/>
    </row>
    <row r="4" spans="2:12" ht="18.75" customHeight="1">
      <c r="B4" s="5" t="s">
        <v>163</v>
      </c>
      <c r="C4" s="8"/>
    </row>
    <row r="5" spans="2:12" ht="18.75" customHeight="1">
      <c r="B5" s="5"/>
      <c r="C5" s="8"/>
    </row>
    <row r="7" spans="2:12" ht="18.75" customHeight="1">
      <c r="B7" s="8" t="s">
        <v>159</v>
      </c>
      <c r="C7" s="8"/>
    </row>
    <row r="8" spans="2:12" ht="18.75" customHeight="1">
      <c r="B8" s="8" t="s">
        <v>160</v>
      </c>
      <c r="C8" s="8"/>
    </row>
    <row r="9" spans="2:12" ht="18.75" customHeight="1">
      <c r="B9" s="8" t="s">
        <v>161</v>
      </c>
      <c r="C9" s="8"/>
    </row>
    <row r="11" spans="2:12" ht="18.75" customHeight="1">
      <c r="B11" s="1" t="s">
        <v>89</v>
      </c>
      <c r="E11" s="17" t="s">
        <v>3</v>
      </c>
      <c r="H11" s="50" t="s">
        <v>164</v>
      </c>
    </row>
    <row r="12" spans="2:12" ht="18.75" customHeight="1">
      <c r="H12" s="1" t="s">
        <v>186</v>
      </c>
    </row>
    <row r="13" spans="2:12" ht="18.75" customHeight="1">
      <c r="B13" s="5" t="s">
        <v>79</v>
      </c>
      <c r="C13" s="28"/>
      <c r="D13" s="4"/>
      <c r="E13" s="1" t="s">
        <v>178</v>
      </c>
      <c r="H13" s="51"/>
    </row>
    <row r="14" spans="2:12" ht="18.75" customHeight="1">
      <c r="B14" s="5" t="s">
        <v>80</v>
      </c>
      <c r="C14" s="35"/>
      <c r="H14" s="25"/>
      <c r="I14" s="25"/>
      <c r="J14" s="25"/>
      <c r="K14" s="25"/>
      <c r="L14" s="25"/>
    </row>
    <row r="15" spans="2:12" ht="18.75" customHeight="1">
      <c r="B15" s="5" t="s">
        <v>81</v>
      </c>
      <c r="C15" s="35"/>
      <c r="I15" s="25"/>
      <c r="J15" s="25"/>
      <c r="K15" s="25"/>
    </row>
    <row r="16" spans="2:12" ht="18.75" customHeight="1">
      <c r="B16" s="5" t="s">
        <v>82</v>
      </c>
      <c r="C16" s="35"/>
      <c r="H16" s="25"/>
      <c r="I16" s="25"/>
      <c r="J16" s="25"/>
      <c r="K16" s="25"/>
    </row>
    <row r="17" spans="2:12" ht="18.75" customHeight="1">
      <c r="B17" s="5" t="s">
        <v>83</v>
      </c>
      <c r="C17" s="35"/>
    </row>
    <row r="19" spans="2:12" ht="18.75" customHeight="1">
      <c r="B19" s="5" t="s">
        <v>78</v>
      </c>
      <c r="C19" s="28"/>
      <c r="D19" s="17" t="s">
        <v>172</v>
      </c>
      <c r="H19" s="74" t="str">
        <f>IF(OR(ISNUMBER(SEARCH(" ",C19)),ISNUMBER(SEARCH("　",C19))),"⚠ スペースあり","")</f>
        <v/>
      </c>
    </row>
    <row r="20" spans="2:12" ht="18.75" customHeight="1">
      <c r="B20" s="3"/>
      <c r="C20" s="3"/>
    </row>
    <row r="21" spans="2:12" ht="18.75" customHeight="1">
      <c r="B21" s="1" t="s">
        <v>251</v>
      </c>
      <c r="C21" s="3"/>
      <c r="D21" s="2"/>
      <c r="E21" s="4"/>
    </row>
    <row r="22" spans="2:12" ht="18.75" customHeight="1">
      <c r="B22" s="5" t="s">
        <v>166</v>
      </c>
      <c r="C22" s="18"/>
      <c r="D22" s="6">
        <f>LENB(C22)</f>
        <v>0</v>
      </c>
      <c r="E22" s="1" t="s">
        <v>179</v>
      </c>
    </row>
    <row r="23" spans="2:12" ht="18.75" customHeight="1">
      <c r="C23" s="3"/>
      <c r="D23" s="2"/>
      <c r="E23" s="4"/>
    </row>
    <row r="24" spans="2:12" ht="18.75" customHeight="1">
      <c r="B24" s="5" t="s">
        <v>17</v>
      </c>
      <c r="C24" s="18"/>
      <c r="D24" s="6">
        <f>LENB(C24)</f>
        <v>0</v>
      </c>
      <c r="E24" s="1" t="s">
        <v>180</v>
      </c>
      <c r="H24" s="50" t="str" cm="1">
        <f t="array" ref="H24">IF(
    SUMPRODUCT(--ISNUMBER(FIND({"【","】","（","）","＜","＞","『","』","≪","≫","｛","}","《","》","(",")","「","」","[","]","!","！","？","|","/","✕","?","×","+","㎡","㈱","Ⅰ","Ⅱ","Ⅲ","Ⅳ","Ⅴ","Ⅵ","Ⅶ","Ⅷ","Ⅸ","Ⅹ","①","②","③","④","⑤","⑥","⑦","⑧","⑨","⑩","㎞","㎝","№","¥","ｱ","ｲ","ｳ","ｴ","ｵ","ｶ","ｷ","ｸ","ｹ","ｺ","ｻ","ｼ","ｽ","ｾ","ｿ","ﾀ","ﾁ","ﾂ","ﾃ","ﾄ","ﾅ","ﾆ","ﾇ","ﾈ","ﾉ","ﾊ","ﾋ","ﾌ","ﾍ","ﾎ","ﾏ","ﾐ","ﾑ","ﾒ","ﾓ","ﾔ","ﾕ","ﾖ","ﾗ","ﾘ","ﾙ","ﾚ","ﾛ","ﾜ","ｦ","ﾝ","ｧ","ｨ","ｩ","ｪ","ｫ","ｬ","ｭ","ｮ","ｯ"}, C22))) &gt; 0,
    "記号、環境依存文字、半角カタカナは使えません",
    IF(LENB(C22) &gt; 90,
        "文字数オーバーです",
        ""
    )
)</f>
        <v/>
      </c>
    </row>
    <row r="25" spans="2:12" ht="18.75" customHeight="1">
      <c r="D25" s="1" t="s">
        <v>16</v>
      </c>
    </row>
    <row r="26" spans="2:12" ht="18.75" customHeight="1">
      <c r="B26" s="5" t="s">
        <v>18</v>
      </c>
      <c r="C26" s="18"/>
      <c r="D26" s="6">
        <f>LENB(C26)</f>
        <v>0</v>
      </c>
      <c r="E26" s="3" t="s">
        <v>180</v>
      </c>
      <c r="H26" s="50" t="str">
        <f>IF(
    OR(
        ISNUMBER(SEARCH("㎡", C24)),
        ISNUMBER(SEARCH("㈱", C24)),
        ISNUMBER(SEARCH("|", C24)),
        ISNUMBER(SEARCH("｜", C24)),
        ISNUMBER(SEARCH("✕", C24)),
        ISNUMBER(SEARCH("Ⅰ", C24)),
        ISNUMBER(SEARCH("Ⅱ", C24)),
        ISNUMBER(SEARCH("Ⅲ", C24)),
        ISNUMBER(SEARCH("Ⅳ", C24)),
        ISNUMBER(SEARCH("Ⅴ", C24)),
        ISNUMBER(SEARCH("Ⅵ", C24)),
        ISNUMBER(SEARCH("Ⅶ", C24)),
        ISNUMBER(SEARCH("Ⅷ", C24)),
        ISNUMBER(SEARCH("Ⅸ", C24)),
        ISNUMBER(SEARCH("Ⅹ", C24)),
        ISNUMBER(SEARCH("①", C24)),
        ISNUMBER(SEARCH("②", C24)),
        ISNUMBER(SEARCH("③", C24)),
        ISNUMBER(SEARCH("④", C24)),
        ISNUMBER(SEARCH("⑤", C24)),
        ISNUMBER(SEARCH("⑥", C24)),
        ISNUMBER(SEARCH("⑦", C24)),
        ISNUMBER(SEARCH("⑧", C24)),
        ISNUMBER(SEARCH("⑨", C24)),
        ISNUMBER(SEARCH("⑩", C24)),
        ISNUMBER(SEARCH("㎝", C24)),
        ISNUMBER(SEARCH("㎞", C24)),
        ISNUMBER(SEARCH("№", C24)),
        ISNUMBER(SEARCH("¥", C24))
    ),
    "環境依存文字（ローマ文字、①～⑩、㎡、㈱、✕など）や「 | 」は使えません",
    IF(
        (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gt;=3,
        "記号（括弧、!、？、＋、×、/など）は3つ以上は使えません",
        IF(LENB(C24) &gt; 90,
            "文字数オーバーです",
            ""
        )
    )
)</f>
        <v/>
      </c>
    </row>
    <row r="28" spans="2:12" ht="18.75" customHeight="1">
      <c r="H28" s="50" t="str">
        <f>IF(
    OR(
        ISNUMBER(SEARCH("㎡", C26)),
        ISNUMBER(SEARCH("㈱", C26)),
        ISNUMBER(SEARCH("|", C26)),
        ISNUMBER(SEARCH("｜", C26)),
        ISNUMBER(SEARCH("✕", C26)),
        ISNUMBER(SEARCH("Ⅰ", C26)),
        ISNUMBER(SEARCH("Ⅱ", C26)),
        ISNUMBER(SEARCH("Ⅲ", C26)),
        ISNUMBER(SEARCH("Ⅳ", C26)),
        ISNUMBER(SEARCH("Ⅴ", C26)),
        ISNUMBER(SEARCH("Ⅵ", C26)),
        ISNUMBER(SEARCH("Ⅶ", C26)),
        ISNUMBER(SEARCH("Ⅷ", C26)),
        ISNUMBER(SEARCH("Ⅸ", C26)),
        ISNUMBER(SEARCH("Ⅹ", C26)),
        ISNUMBER(SEARCH("①", C26)),
        ISNUMBER(SEARCH("②", C26)),
        ISNUMBER(SEARCH("③", C26)),
        ISNUMBER(SEARCH("④", C26)),
        ISNUMBER(SEARCH("⑤", C26)),
        ISNUMBER(SEARCH("⑥", C26)),
        ISNUMBER(SEARCH("⑦", C26)),
        ISNUMBER(SEARCH("⑧", C26)),
        ISNUMBER(SEARCH("⑨", C26)),
        ISNUMBER(SEARCH("⑩", C26)),
        ISNUMBER(SEARCH("㎝", C26)),
        ISNUMBER(SEARCH("㎞", C26)),
        ISNUMBER(SEARCH("№", C26)),
        ISNUMBER(SEARCH("¥", C26))
    ),
    "環境依存文字（ローマ文字、①～⑩、㎡、㈱、✕など）や「 | 」は使えません",
    IF(
        (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LEN(C26)-LEN(SUBSTITUTE(C26,"}","")))&gt;=3,
        "記号（括弧、!、？、＋、×、/など）は3つ以上は使えません",
        IF(LENB(C26) &gt; 90,
            "文字数オーバーです",
            ""
        )
    )
)</f>
        <v/>
      </c>
    </row>
    <row r="29" spans="2:12" ht="18.75" customHeight="1">
      <c r="H29" s="25"/>
      <c r="I29" s="25"/>
      <c r="J29" s="25"/>
      <c r="K29" s="25"/>
    </row>
    <row r="30" spans="2:12" ht="18.75" customHeight="1">
      <c r="H30" s="7" t="s">
        <v>1</v>
      </c>
    </row>
    <row r="31" spans="2:12" ht="18.75" customHeight="1">
      <c r="H31" s="20" t="s">
        <v>158</v>
      </c>
      <c r="I31" s="22"/>
      <c r="J31" s="22"/>
      <c r="K31" s="22"/>
      <c r="L31" s="23"/>
    </row>
    <row r="32" spans="2:12" ht="18.75" customHeight="1">
      <c r="H32" s="24" t="s">
        <v>111</v>
      </c>
      <c r="L32" s="26"/>
    </row>
    <row r="33" spans="8:12" ht="18.75" customHeight="1">
      <c r="H33" s="27" t="s">
        <v>165</v>
      </c>
      <c r="L33" s="26"/>
    </row>
    <row r="34" spans="8:12" ht="18.75" customHeight="1">
      <c r="H34" s="27"/>
      <c r="L34" s="26"/>
    </row>
    <row r="35" spans="8:12" ht="18.75" customHeight="1">
      <c r="H35" s="27" t="s">
        <v>4</v>
      </c>
      <c r="L35" s="26"/>
    </row>
    <row r="36" spans="8:12" ht="18.75" customHeight="1">
      <c r="H36" s="27"/>
      <c r="L36" s="26"/>
    </row>
    <row r="37" spans="8:12" ht="18.75" customHeight="1">
      <c r="H37" s="27" t="s">
        <v>5</v>
      </c>
      <c r="L37" s="26"/>
    </row>
    <row r="38" spans="8:12" ht="18.75" customHeight="1">
      <c r="H38" s="27"/>
      <c r="L38" s="26"/>
    </row>
    <row r="39" spans="8:12" ht="18.75" customHeight="1">
      <c r="H39" s="24" t="s">
        <v>2</v>
      </c>
      <c r="L39" s="26"/>
    </row>
    <row r="40" spans="8:12" ht="18.75" customHeight="1">
      <c r="H40" s="27"/>
      <c r="L40" s="26"/>
    </row>
    <row r="41" spans="8:12" ht="18.75" customHeight="1">
      <c r="H41" s="24" t="s">
        <v>7</v>
      </c>
      <c r="L41" s="26"/>
    </row>
    <row r="42" spans="8:12" ht="18.75" customHeight="1">
      <c r="H42" s="24" t="s">
        <v>9</v>
      </c>
      <c r="L42" s="26"/>
    </row>
    <row r="43" spans="8:12" ht="18.75" customHeight="1">
      <c r="H43" s="24" t="s">
        <v>8</v>
      </c>
      <c r="L43" s="26"/>
    </row>
    <row r="44" spans="8:12" ht="18.75" customHeight="1">
      <c r="H44" s="24"/>
      <c r="L44" s="26"/>
    </row>
    <row r="45" spans="8:12" ht="18.75" customHeight="1">
      <c r="H45" s="30" t="s">
        <v>6</v>
      </c>
      <c r="I45" s="32"/>
      <c r="J45" s="32"/>
      <c r="K45" s="32"/>
      <c r="L45" s="33"/>
    </row>
  </sheetData>
  <phoneticPr fontId="18"/>
  <conditionalFormatting sqref="C22">
    <cfRule type="expression" dxfId="45" priority="32">
      <formula>LEN(C22) &gt; 90</formula>
    </cfRule>
    <cfRule type="expression" dxfId="44" priority="33">
      <formula>OR(ISNUMBER(FIND("(", C22)),ISNUMBER(FIND(")", C22)),ISNUMBER(FIND("《", C22)),ISNUMBER(FIND("》", C22)),ISNUMBER(FIND("《", C22)),ISNUMBER(FIND("》", C22)),ISNUMBER(FIND("【", C22)),,ISNUMBER(FIND("】", C22)),ISNUMBER(FIND("（", C22)),ISNUMBER(FIND("）", C22)),ISNUMBER(FIND("＜", C22)),ISNUMBER(FIND("＞", C22)), ISNUMBER(FIND("『", C22)), ISNUMBER(FIND("』", C22)),ISNUMBER(FIND("≪", C22)), ISNUMBER(FIND("≫", C22)), ISNUMBER(FIND("｛", C22)), ISNUMBER(FIND("}", C22)),ISNUMBER(FIND("「", C22)), ISNUMBER(FIND("」", C22)), ISNUMBER(FIND("[", C22)), ISNUMBER(FIND("]", C22)), ISNUMBER(FIND("!", C22)), ISNUMBER(FIND("！", C22)), ISNUMBER(FIND("？", C22)), ISNUMBER(FIND("|", C22)), ISNUMBER(FIND("/", C22)), ISNUMBER(FIND("✕", C22)), ISNUMBER(FIND("?", C22)), ISNUMBER(FIND("×", C22)), ISNUMBER(FIND("+", C22)), ISNUMBER(FIND("㎡", C22)), ISNUMBER(FIND("㈱", C22)), ISNUMBER(FIND("Ⅰ", C22)), ISNUMBER(FIND("Ⅱ", C22)), ISNUMBER(FIND("Ⅲ", C22)), ISNUMBER(FIND("Ⅳ", C22)), ISNUMBER(FIND("Ⅴ", C22)), ISNUMBER(FIND("Ⅵ", C22)), ISNUMBER(FIND("Ⅶ", C22)), ISNUMBER(FIND("Ⅷ", C22)), ISNUMBER(FIND("Ⅸ", C22)), ISNUMBER(FIND("Ⅹ", C22)), ISNUMBER(FIND("①", C22)), ISNUMBER(FIND("②", C22)), ISNUMBER(FIND("③", C22)), ISNUMBER(FIND("④", C22)), ISNUMBER(FIND("⑤", C22)), ISNUMBER(FIND("⑥", C22)), ISNUMBER(FIND("⑦", C22)), ISNUMBER(FIND("⑧", C22)), ISNUMBER(FIND("⑨", C22)), ISNUMBER(FIND("⑩", C22)), ISNUMBER(FIND("㎞", C22)), ISNUMBER(FIND("㎝", C22)), ISNUMBER(FIND("№", C22)), ISNUMBER(FIND("¥", C22)), ISNUMBER(FIND("ｱ", C22)), ISNUMBER(FIND("ｲ", C22)), ISNUMBER(FIND("ｳ", C22)), ISNUMBER(FIND("ｴ", C22)), ISNUMBER(FIND("ｵ", C22)), ISNUMBER(FIND("ｶ", C22)), ISNUMBER(FIND("ｷ", C22)), ISNUMBER(FIND("ｸ", C22)), ISNUMBER(FIND("ｹ", C22)), ISNUMBER(FIND("ｺ", C22)), ISNUMBER(FIND("ｻ", C22)), ISNUMBER(FIND("ｼ", C22)), ISNUMBER(FIND("ｽ", C22)), ISNUMBER(FIND("ｾ", C22)), ISNUMBER(FIND("ｿ", C22)), ISNUMBER(FIND("ﾀ", C22)), ISNUMBER(FIND("ﾁ", C22)), ISNUMBER(FIND("ﾂ", C22)), ISNUMBER(FIND("ﾃ", C22)), ISNUMBER(FIND("ﾄ", C22)), ISNUMBER(FIND("ﾅ", C22)), ISNUMBER(FIND("ﾆ", C22)), ISNUMBER(FIND("ﾇ", C22)), ISNUMBER(FIND("ﾈ", C22)), ISNUMBER(FIND("ﾉ", C22)), ISNUMBER(FIND("ﾊ", C22)), ISNUMBER(FIND("ﾋ", C22)), ISNUMBER(FIND("ﾌ", C22)), ISNUMBER(FIND("ﾍ", C22)), ISNUMBER(FIND("ﾎ", C22)), ISNUMBER(FIND("ﾏ", C22)), ISNUMBER(FIND("ﾐ", C22)), ISNUMBER(FIND("ﾑ", C22)), ISNUMBER(FIND("ﾒ", C22)), ISNUMBER(FIND("ﾓ", C22)), ISNUMBER(FIND("ﾔ", C22)), ISNUMBER(FIND("ﾕ", C22)), ISNUMBER(FIND("ﾖ", C22)), ISNUMBER(FIND("ﾗ", C22)), ISNUMBER(FIND("ﾘ", C22)), ISNUMBER(FIND("ﾙ", C22)), ISNUMBER(FIND("ﾚ", C22)), ISNUMBER(FIND("ﾛ", C22)), ISNUMBER(FIND("ﾜ", C22)), ISNUMBER(FIND("ｦ", C22)), ISNUMBER(FIND("ﾝ", C22)), ISNUMBER(FIND("ｧ", C22)), ISNUMBER(FIND("ｨ", C22)), ISNUMBER(FIND("ｩ", C22)), ISNUMBER(FIND("ｪ", C22)), ISNUMBER(FIND("ｫ", C22)), ISNUMBER(FIND("ｬ", C22)), ISNUMBER(FIND("ｭ", C22)), ISNUMBER(FIND("ｮ", C22)), ISNUMBER(FIND("ｯ", C22)))</formula>
    </cfRule>
    <cfRule type="expression" dxfId="43" priority="34">
      <formula>#REF!="記号（！、｜、/、？、×、+）、環境依存文字（ローマ文字、㎡、㈱、✕など）は使えません"</formula>
    </cfRule>
  </conditionalFormatting>
  <conditionalFormatting sqref="C24">
    <cfRule type="expression" dxfId="42" priority="4">
      <formula>LEN(C24) &gt; 90</formula>
    </cfRule>
    <cfRule type="expression" dxfId="41" priority="5">
      <formula>OR(ISNUMBER(FIND("(", C24)),ISNUMBER(FIND(")", C24)),ISNUMBER(FIND("《", C24)),ISNUMBER(FIND("》", C24)),ISNUMBER(FIND("《", C24)),ISNUMBER(FIND("》", C24)),ISNUMBER(FIND("【", C24)),,ISNUMBER(FIND("】", C24)),ISNUMBER(FIND("（", C24)),ISNUMBER(FIND("）", C24)),ISNUMBER(FIND("＜", C24)),ISNUMBER(FIND("＞", C24)), ISNUMBER(FIND("『", C24)), ISNUMBER(FIND("』", C24)),ISNUMBER(FIND("≪", C24)), ISNUMBER(FIND("≫", C24)), ISNUMBER(FIND("｛", C24)), ISNUMBER(FIND("}", C24)),ISNUMBER(FIND("「", C24)), ISNUMBER(FIND("」", C24)), ISNUMBER(FIND("[", C24)), ISNUMBER(FIND("]", C24)), ISNUMBER(FIND("!", C24)), ISNUMBER(FIND("！", C24)), ISNUMBER(FIND("？", C24)), ISNUMBER(FIND("|", C24)), ISNUMBER(FIND("/", C24)), ISNUMBER(FIND("✕", C24)), ISNUMBER(FIND("?", C24)), ISNUMBER(FIND("×", C24)), ISNUMBER(FIND("+", C24)), ISNUMBER(FIND("㎡", C24)), ISNUMBER(FIND("㈱", C24)), ISNUMBER(FIND("Ⅰ", C24)), ISNUMBER(FIND("Ⅱ", C24)), ISNUMBER(FIND("Ⅲ", C24)), ISNUMBER(FIND("Ⅳ", C24)), ISNUMBER(FIND("Ⅴ", C24)), ISNUMBER(FIND("Ⅵ", C24)), ISNUMBER(FIND("Ⅶ", C24)), ISNUMBER(FIND("Ⅷ", C24)), ISNUMBER(FIND("Ⅸ", C24)), ISNUMBER(FIND("Ⅹ", C24)), ISNUMBER(FIND("①", C24)), ISNUMBER(FIND("②", C24)), ISNUMBER(FIND("③", C24)), ISNUMBER(FIND("④", C24)), ISNUMBER(FIND("⑤", C24)), ISNUMBER(FIND("⑥", C24)), ISNUMBER(FIND("⑦", C24)), ISNUMBER(FIND("⑧", C24)), ISNUMBER(FIND("⑨", C24)), ISNUMBER(FIND("⑩", C24)), ISNUMBER(FIND("㎞", C24)), ISNUMBER(FIND("㎝", C24)), ISNUMBER(FIND("№", C24)), ISNUMBER(FIND("¥", C24)), ISNUMBER(FIND("ｱ", C24)), ISNUMBER(FIND("ｲ", C24)), ISNUMBER(FIND("ｳ", C24)), ISNUMBER(FIND("ｴ", C24)), ISNUMBER(FIND("ｵ", C24)), ISNUMBER(FIND("ｶ", C24)), ISNUMBER(FIND("ｷ", C24)), ISNUMBER(FIND("ｸ", C24)), ISNUMBER(FIND("ｹ", C24)), ISNUMBER(FIND("ｺ", C24)), ISNUMBER(FIND("ｻ", C24)), ISNUMBER(FIND("ｼ", C24)), ISNUMBER(FIND("ｽ", C24)), ISNUMBER(FIND("ｾ", C24)), ISNUMBER(FIND("ｿ", C24)), ISNUMBER(FIND("ﾀ", C24)), ISNUMBER(FIND("ﾁ", C24)), ISNUMBER(FIND("ﾂ", C24)), ISNUMBER(FIND("ﾃ", C24)), ISNUMBER(FIND("ﾄ", C24)), ISNUMBER(FIND("ﾅ", C24)), ISNUMBER(FIND("ﾆ", C24)), ISNUMBER(FIND("ﾇ", C24)), ISNUMBER(FIND("ﾈ", C24)), ISNUMBER(FIND("ﾉ", C24)), ISNUMBER(FIND("ﾊ", C24)), ISNUMBER(FIND("ﾋ", C24)), ISNUMBER(FIND("ﾌ", C24)), ISNUMBER(FIND("ﾍ", C24)), ISNUMBER(FIND("ﾎ", C24)), ISNUMBER(FIND("ﾏ", C24)), ISNUMBER(FIND("ﾐ", C24)), ISNUMBER(FIND("ﾑ", C24)), ISNUMBER(FIND("ﾒ", C24)), ISNUMBER(FIND("ﾓ", C24)), ISNUMBER(FIND("ﾔ", C24)), ISNUMBER(FIND("ﾕ", C24)), ISNUMBER(FIND("ﾖ", C24)), ISNUMBER(FIND("ﾗ", C24)), ISNUMBER(FIND("ﾘ", C24)), ISNUMBER(FIND("ﾙ", C24)), ISNUMBER(FIND("ﾚ", C24)), ISNUMBER(FIND("ﾛ", C24)), ISNUMBER(FIND("ﾜ", C24)), ISNUMBER(FIND("ｦ", C24)), ISNUMBER(FIND("ﾝ", C24)), ISNUMBER(FIND("ｧ", C24)), ISNUMBER(FIND("ｨ", C24)), ISNUMBER(FIND("ｩ", C24)), ISNUMBER(FIND("ｪ", C24)), ISNUMBER(FIND("ｫ", C24)), ISNUMBER(FIND("ｬ", C24)), ISNUMBER(FIND("ｭ", C24)), ISNUMBER(FIND("ｮ", C24)), ISNUMBER(FIND("ｯ", C24)))</formula>
    </cfRule>
    <cfRule type="expression" dxfId="40" priority="6">
      <formula>#REF!="記号（！、｜、/、？、×、+）、環境依存文字（ローマ文字、㎡、㈱、✕など）は使えません"</formula>
    </cfRule>
  </conditionalFormatting>
  <conditionalFormatting sqref="C26">
    <cfRule type="expression" dxfId="39" priority="1">
      <formula>LEN(C26) &gt; 90</formula>
    </cfRule>
    <cfRule type="expression" dxfId="38" priority="2">
      <formula>OR(ISNUMBER(FIND("(", C26)),ISNUMBER(FIND(")", C26)),ISNUMBER(FIND("《", C26)),ISNUMBER(FIND("》", C26)),ISNUMBER(FIND("《", C26)),ISNUMBER(FIND("》", C26)),ISNUMBER(FIND("【", C26)),,ISNUMBER(FIND("】", C26)),ISNUMBER(FIND("（", C26)),ISNUMBER(FIND("）", C26)),ISNUMBER(FIND("＜", C26)),ISNUMBER(FIND("＞", C26)), ISNUMBER(FIND("『", C26)), ISNUMBER(FIND("』", C26)),ISNUMBER(FIND("≪", C26)), ISNUMBER(FIND("≫", C26)), ISNUMBER(FIND("｛", C26)), ISNUMBER(FIND("}", C26)),ISNUMBER(FIND("「", C26)), ISNUMBER(FIND("」", C26)), ISNUMBER(FIND("[", C26)), ISNUMBER(FIND("]", C26)), ISNUMBER(FIND("!", C26)), ISNUMBER(FIND("！", C26)), ISNUMBER(FIND("？", C26)), ISNUMBER(FIND("|", C26)), ISNUMBER(FIND("/", C26)), ISNUMBER(FIND("✕", C26)), ISNUMBER(FIND("?", C26)), ISNUMBER(FIND("×", C26)), ISNUMBER(FIND("+", C26)), ISNUMBER(FIND("㎡", C26)), ISNUMBER(FIND("㈱", C26)), ISNUMBER(FIND("Ⅰ", C26)), ISNUMBER(FIND("Ⅱ", C26)), ISNUMBER(FIND("Ⅲ", C26)), ISNUMBER(FIND("Ⅳ", C26)), ISNUMBER(FIND("Ⅴ", C26)), ISNUMBER(FIND("Ⅵ", C26)), ISNUMBER(FIND("Ⅶ", C26)), ISNUMBER(FIND("Ⅷ", C26)), ISNUMBER(FIND("Ⅸ", C26)), ISNUMBER(FIND("Ⅹ", C26)), ISNUMBER(FIND("①", C26)), ISNUMBER(FIND("②", C26)), ISNUMBER(FIND("③", C26)), ISNUMBER(FIND("④", C26)), ISNUMBER(FIND("⑤", C26)), ISNUMBER(FIND("⑥", C26)), ISNUMBER(FIND("⑦", C26)), ISNUMBER(FIND("⑧", C26)), ISNUMBER(FIND("⑨", C26)), ISNUMBER(FIND("⑩", C26)), ISNUMBER(FIND("㎞", C26)), ISNUMBER(FIND("㎝", C26)), ISNUMBER(FIND("№", C26)), ISNUMBER(FIND("¥", C26)), ISNUMBER(FIND("ｱ", C26)), ISNUMBER(FIND("ｲ", C26)), ISNUMBER(FIND("ｳ", C26)), ISNUMBER(FIND("ｴ", C26)), ISNUMBER(FIND("ｵ", C26)), ISNUMBER(FIND("ｶ", C26)), ISNUMBER(FIND("ｷ", C26)), ISNUMBER(FIND("ｸ", C26)), ISNUMBER(FIND("ｹ", C26)), ISNUMBER(FIND("ｺ", C26)), ISNUMBER(FIND("ｻ", C26)), ISNUMBER(FIND("ｼ", C26)), ISNUMBER(FIND("ｽ", C26)), ISNUMBER(FIND("ｾ", C26)), ISNUMBER(FIND("ｿ", C26)), ISNUMBER(FIND("ﾀ", C26)), ISNUMBER(FIND("ﾁ", C26)), ISNUMBER(FIND("ﾂ", C26)), ISNUMBER(FIND("ﾃ", C26)), ISNUMBER(FIND("ﾄ", C26)), ISNUMBER(FIND("ﾅ", C26)), ISNUMBER(FIND("ﾆ", C26)), ISNUMBER(FIND("ﾇ", C26)), ISNUMBER(FIND("ﾈ", C26)), ISNUMBER(FIND("ﾉ", C26)), ISNUMBER(FIND("ﾊ", C26)), ISNUMBER(FIND("ﾋ", C26)), ISNUMBER(FIND("ﾌ", C26)), ISNUMBER(FIND("ﾍ", C26)), ISNUMBER(FIND("ﾎ", C26)), ISNUMBER(FIND("ﾏ", C26)), ISNUMBER(FIND("ﾐ", C26)), ISNUMBER(FIND("ﾑ", C26)), ISNUMBER(FIND("ﾒ", C26)), ISNUMBER(FIND("ﾓ", C26)), ISNUMBER(FIND("ﾔ", C26)), ISNUMBER(FIND("ﾕ", C26)), ISNUMBER(FIND("ﾖ", C26)), ISNUMBER(FIND("ﾗ", C26)), ISNUMBER(FIND("ﾘ", C26)), ISNUMBER(FIND("ﾙ", C26)), ISNUMBER(FIND("ﾚ", C26)), ISNUMBER(FIND("ﾛ", C26)), ISNUMBER(FIND("ﾜ", C26)), ISNUMBER(FIND("ｦ", C26)), ISNUMBER(FIND("ﾝ", C26)), ISNUMBER(FIND("ｧ", C26)), ISNUMBER(FIND("ｨ", C26)), ISNUMBER(FIND("ｩ", C26)), ISNUMBER(FIND("ｪ", C26)), ISNUMBER(FIND("ｫ", C26)), ISNUMBER(FIND("ｬ", C26)), ISNUMBER(FIND("ｭ", C26)), ISNUMBER(FIND("ｮ", C26)), ISNUMBER(FIND("ｯ", C26)))</formula>
    </cfRule>
    <cfRule type="expression" dxfId="37" priority="3">
      <formula>#REF!="記号（！、｜、/、？、×、+）、環境依存文字（ローマ文字、㎡、㈱、✕など）は使えません"</formula>
    </cfRule>
  </conditionalFormatting>
  <conditionalFormatting sqref="D22">
    <cfRule type="expression" dxfId="36" priority="22">
      <formula>LEN(C22)&gt;=91</formula>
    </cfRule>
  </conditionalFormatting>
  <conditionalFormatting sqref="D24">
    <cfRule type="expression" dxfId="35" priority="11">
      <formula>LEN(C24)&gt;=36</formula>
    </cfRule>
  </conditionalFormatting>
  <conditionalFormatting sqref="D26">
    <cfRule type="expression" dxfId="34" priority="10">
      <formula>LEN(C26)&gt;=36</formula>
    </cfRule>
  </conditionalFormatting>
  <dataValidations count="2">
    <dataValidation type="custom" allowBlank="1" showInputMessage="1" showErrorMessage="1" errorTitle="！、｜、/、？、×、+は使えません" sqref="C22 C24 C26" xr:uid="{E7DAE559-CC1F-4D50-B4BF-178BBF7F766C}">
      <formula1>ISERROR(FIND("!", C22) + FIND("|", C22) + FIND("/", C22) + FIND("?", C22) + FIND("×", C22) + FIND("+", C22))</formula1>
    </dataValidation>
    <dataValidation type="custom" allowBlank="1" showInputMessage="1" showErrorMessage="1" errorTitle="！、｜、/、？、×、+は使えません" sqref="H13" xr:uid="{7D6CF7C8-8817-408A-B455-8BC6B0127F68}">
      <formula1>ISERROR(FIND("!", J13) + FIND("|", J13) + FIND("/", J13) + FIND("?", J13) + FIND("×", J13) + FIND("+", J13))</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3F9F0-D64A-4903-9273-2C93AD09B209}">
  <sheetPr>
    <tabColor rgb="FFFFFF00"/>
  </sheetPr>
  <dimension ref="B2:K54"/>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53.21875" style="1" customWidth="1"/>
    <col min="9" max="10" width="9" style="1"/>
    <col min="11" max="11" width="9.21875" style="1" customWidth="1"/>
    <col min="12"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row>
    <row r="6" spans="2:8" ht="18.75" customHeight="1">
      <c r="H6" s="1" t="s">
        <v>66</v>
      </c>
    </row>
    <row r="7" spans="2:8" ht="18.75" customHeight="1">
      <c r="B7" s="8" t="s">
        <v>159</v>
      </c>
      <c r="C7" s="8"/>
      <c r="H7" s="1" t="s">
        <v>23</v>
      </c>
    </row>
    <row r="8" spans="2:8" ht="18.75" customHeight="1">
      <c r="B8" s="8" t="s">
        <v>160</v>
      </c>
      <c r="C8" s="8"/>
      <c r="H8" s="1" t="s">
        <v>22</v>
      </c>
    </row>
    <row r="9" spans="2:8" ht="18.75" customHeight="1">
      <c r="B9" s="8" t="s">
        <v>161</v>
      </c>
      <c r="C9" s="8"/>
    </row>
    <row r="11" spans="2:8" ht="18.75" customHeight="1">
      <c r="B11" s="1" t="s">
        <v>99</v>
      </c>
      <c r="E11" s="17" t="s">
        <v>3</v>
      </c>
      <c r="H11" s="50" t="s">
        <v>164</v>
      </c>
    </row>
    <row r="13" spans="2:8" ht="18.75" customHeight="1">
      <c r="B13" s="5" t="s">
        <v>10</v>
      </c>
      <c r="C13" s="18"/>
      <c r="D13" s="6">
        <f>LENB(C13)</f>
        <v>0</v>
      </c>
      <c r="E13" s="1" t="s">
        <v>171</v>
      </c>
      <c r="H13" s="51" t="str" cm="1">
        <f t="array" ref="H13">IF(SUMPRODUCT(--ISNUMBER(FIND({"!","！","？","|","/","✕","?","×","+","㎡","㈱","Ⅰ","Ⅱ","Ⅲ","Ⅳ","Ⅴ","Ⅵ","Ⅶ","Ⅷ","Ⅸ","Ⅹ","①","②","③","④","⑤","⑥","⑦","⑧","⑨","⑩","㎞","㎝","№","¥"}, C13))) &gt; 0,
   "記号、環境依存文字は使えません",
   IF(LENB(C13) &gt; 25,
      "文字数オーバーです",
      ""
   )
)</f>
        <v/>
      </c>
    </row>
    <row r="14" spans="2:8" ht="18.75" customHeight="1">
      <c r="C14" s="3"/>
      <c r="D14" s="2"/>
      <c r="E14" s="4"/>
    </row>
    <row r="15" spans="2:8" ht="18.75" customHeight="1">
      <c r="B15" s="5" t="s">
        <v>65</v>
      </c>
      <c r="C15" s="18"/>
      <c r="D15" s="6">
        <f>LENB(C15)</f>
        <v>0</v>
      </c>
      <c r="E15" s="1" t="s">
        <v>173</v>
      </c>
      <c r="H15" s="50" t="str" cm="1">
        <f t="array" ref="H15">IF(
    SUMPRODUCT(--ISNUMBER(FIND({"【","】","（","）","＜","＞","『","』","≪","≫","｛","}","《","》","(",")","「","」","[","]","!","！","？","|","/","✕","?","×","+","㎡","㈱","Ⅰ","Ⅱ","Ⅲ","Ⅳ","Ⅴ","Ⅵ","Ⅶ","Ⅷ","Ⅸ","Ⅹ","①","②","③","④","⑤","⑥","⑦","⑧","⑨","⑩","㎞","㎝","№","¥","ｱ","ｲ","ｳ","ｴ","ｵ","ｶ","ｷ","ｸ","ｹ","ｺ","ｻ","ｼ","ｽ","ｾ","ｿ","ﾀ","ﾁ","ﾂ","ﾃ","ﾄ","ﾅ","ﾆ","ﾇ","ﾈ","ﾉ","ﾊ","ﾋ","ﾌ","ﾍ","ﾎ","ﾏ","ﾐ","ﾑ","ﾒ","ﾓ","ﾔ","ﾕ","ﾖ","ﾗ","ﾘ","ﾙ","ﾚ","ﾛ","ﾜ","ｦ","ﾝ","ｧ","ｨ","ｩ","ｪ","ｫ","ｬ","ｭ","ｮ","ｯ"}, C15))) &gt; 0,
    "記号、環境依存文字、半角カタカナは使えません",
    IF(LENB(C15) &gt; 90,
        "文字数オーバーです",
        ""
    )
)</f>
        <v/>
      </c>
    </row>
    <row r="16" spans="2:8" ht="18.75" customHeight="1">
      <c r="C16" s="3"/>
      <c r="D16" s="2"/>
      <c r="E16" s="4"/>
    </row>
    <row r="17" spans="2:8" ht="18.75" customHeight="1">
      <c r="B17" s="5" t="s">
        <v>68</v>
      </c>
      <c r="C17" s="18"/>
      <c r="D17" s="6">
        <f t="shared" ref="D17:D21" si="0">LENB(C17)</f>
        <v>0</v>
      </c>
      <c r="E17" s="1" t="s">
        <v>169</v>
      </c>
      <c r="H17" s="50" t="str" cm="1">
        <f t="array" ref="H17">IF(
    SUMPRODUCT(--ISNUMBER(FIND({"【","】","（","）","＜","＞","『","』","≪","≫","｛","}","《","》","(",")","「","」","[","]","!","！","？","|","/","✕","?","×","+","㎡","㈱","Ⅰ","Ⅱ","Ⅲ","Ⅳ","Ⅴ","Ⅵ","Ⅶ","Ⅷ","Ⅸ","Ⅹ","①","②","③","④","⑤","⑥","⑦","⑧","⑨","⑩","㎞","㎝","№","¥","ｱ","ｲ","ｳ","ｴ","ｵ","ｶ","ｷ","ｸ","ｹ","ｺ","ｻ","ｼ","ｽ","ｾ","ｿ","ﾀ","ﾁ","ﾂ","ﾃ","ﾄ","ﾅ","ﾆ","ﾇ","ﾈ","ﾉ","ﾊ","ﾋ","ﾌ","ﾍ","ﾎ","ﾏ","ﾐ","ﾑ","ﾒ","ﾓ","ﾔ","ﾕ","ﾖ","ﾗ","ﾘ","ﾙ","ﾚ","ﾛ","ﾜ","ｦ","ﾝ","ｧ","ｨ","ｩ","ｪ","ｫ","ｬ","ｭ","ｮ","ｯ"}, C17))) &gt; 0,
    "記号、環境依存文字、半角カタカナは使えません",
    IF(LENB(C17) &gt; 30,
        "文字数オーバーです",
        ""
    )
)</f>
        <v/>
      </c>
    </row>
    <row r="18" spans="2:8" ht="18.75" customHeight="1">
      <c r="B18" s="5" t="s">
        <v>69</v>
      </c>
      <c r="C18" s="8"/>
      <c r="D18" s="6">
        <f t="shared" si="0"/>
        <v>0</v>
      </c>
      <c r="E18" s="1" t="s">
        <v>24</v>
      </c>
      <c r="H18" s="50" t="str" cm="1">
        <f t="array" ref="H18">IF(
    SUMPRODUCT(--ISNUMBER(FIND({"【","】","（","）","＜","＞","『","』","≪","≫","｛","}","《","》","(",")","「","」","[","]","!","！","？","|","/","✕","?","×","+","㎡","㈱","Ⅰ","Ⅱ","Ⅲ","Ⅳ","Ⅴ","Ⅵ","Ⅶ","Ⅷ","Ⅸ","Ⅹ","①","②","③","④","⑤","⑥","⑦","⑧","⑨","⑩","㎞","㎝","№","¥","ｱ","ｲ","ｳ","ｴ","ｵ","ｶ","ｷ","ｸ","ｹ","ｺ","ｻ","ｼ","ｽ","ｾ","ｿ","ﾀ","ﾁ","ﾂ","ﾃ","ﾄ","ﾅ","ﾆ","ﾇ","ﾈ","ﾉ","ﾊ","ﾋ","ﾌ","ﾍ","ﾎ","ﾏ","ﾐ","ﾑ","ﾒ","ﾓ","ﾔ","ﾕ","ﾖ","ﾗ","ﾘ","ﾙ","ﾚ","ﾛ","ﾜ","ｦ","ﾝ","ｧ","ｨ","ｩ","ｪ","ｫ","ｬ","ｭ","ｮ","ｯ"}, C18))) &gt; 0,
    "記号、環境依存文字、半角カタカナは使えません",
    IF(LENB(C18) &gt; 30,
        "文字数オーバーです",
        ""
    )
)</f>
        <v/>
      </c>
    </row>
    <row r="19" spans="2:8" ht="18.75" customHeight="1">
      <c r="B19" s="5" t="s">
        <v>70</v>
      </c>
      <c r="C19" s="8"/>
      <c r="D19" s="6">
        <f t="shared" si="0"/>
        <v>0</v>
      </c>
      <c r="E19" s="1" t="s">
        <v>24</v>
      </c>
      <c r="H19" s="50" t="str" cm="1">
        <f t="array" ref="H19">IF(
    SUMPRODUCT(--ISNUMBER(FIND({"【","】","（","）","＜","＞","『","』","≪","≫","｛","}","《","》","(",")","「","」","[","]","!","！","？","|","/","✕","?","×","+","㎡","㈱","Ⅰ","Ⅱ","Ⅲ","Ⅳ","Ⅴ","Ⅵ","Ⅶ","Ⅷ","Ⅸ","Ⅹ","①","②","③","④","⑤","⑥","⑦","⑧","⑨","⑩","㎞","㎝","№","¥","ｱ","ｲ","ｳ","ｴ","ｵ","ｶ","ｷ","ｸ","ｹ","ｺ","ｻ","ｼ","ｽ","ｾ","ｿ","ﾀ","ﾁ","ﾂ","ﾃ","ﾄ","ﾅ","ﾆ","ﾇ","ﾈ","ﾉ","ﾊ","ﾋ","ﾌ","ﾍ","ﾎ","ﾏ","ﾐ","ﾑ","ﾒ","ﾓ","ﾔ","ﾕ","ﾖ","ﾗ","ﾘ","ﾙ","ﾚ","ﾛ","ﾜ","ｦ","ﾝ","ｧ","ｨ","ｩ","ｪ","ｫ","ｬ","ｭ","ｮ","ｯ"}, C19))) &gt; 0,
    "記号、環境依存文字、半角カタカナは使えません",
    IF(LENB(C19) &gt; 30,
        "文字数オーバーです",
        ""
    )
)</f>
        <v/>
      </c>
    </row>
    <row r="20" spans="2:8" ht="18.75" customHeight="1">
      <c r="B20" s="5" t="s">
        <v>71</v>
      </c>
      <c r="C20" s="8"/>
      <c r="D20" s="6">
        <f t="shared" si="0"/>
        <v>0</v>
      </c>
      <c r="E20" s="1" t="s">
        <v>24</v>
      </c>
      <c r="H20" s="50" t="str" cm="1">
        <f t="array" ref="H20">IF(
    SUMPRODUCT(--ISNUMBER(FIND({"【","】","（","）","＜","＞","『","』","≪","≫","｛","}","《","》","(",")","「","」","[","]","!","！","？","|","/","✕","?","×","+","㎡","㈱","Ⅰ","Ⅱ","Ⅲ","Ⅳ","Ⅴ","Ⅵ","Ⅶ","Ⅷ","Ⅸ","Ⅹ","①","②","③","④","⑤","⑥","⑦","⑧","⑨","⑩","㎞","㎝","№","¥","ｱ","ｲ","ｳ","ｴ","ｵ","ｶ","ｷ","ｸ","ｹ","ｺ","ｻ","ｼ","ｽ","ｾ","ｿ","ﾀ","ﾁ","ﾂ","ﾃ","ﾄ","ﾅ","ﾆ","ﾇ","ﾈ","ﾉ","ﾊ","ﾋ","ﾌ","ﾍ","ﾎ","ﾏ","ﾐ","ﾑ","ﾒ","ﾓ","ﾔ","ﾕ","ﾖ","ﾗ","ﾘ","ﾙ","ﾚ","ﾛ","ﾜ","ｦ","ﾝ","ｧ","ｨ","ｩ","ｪ","ｫ","ｬ","ｭ","ｮ","ｯ"}, C20))) &gt; 0,
    "記号、環境依存文字、半角カタカナは使えません",
    IF(LENB(C20) &gt; 30,
        "文字数オーバーです",
        ""
    )
)</f>
        <v/>
      </c>
    </row>
    <row r="21" spans="2:8" ht="18.75" customHeight="1">
      <c r="B21" s="5" t="s">
        <v>72</v>
      </c>
      <c r="C21" s="8"/>
      <c r="D21" s="6">
        <f t="shared" si="0"/>
        <v>0</v>
      </c>
      <c r="E21" s="1" t="s">
        <v>24</v>
      </c>
      <c r="H21" s="50" t="str" cm="1">
        <f t="array" ref="H21">IF(
    SUMPRODUCT(--ISNUMBER(FIND({"【","】","（","）","＜","＞","『","』","≪","≫","｛","}","《","》","(",")","「","」","[","]","!","！","？","|","/","✕","?","×","+","㎡","㈱","Ⅰ","Ⅱ","Ⅲ","Ⅳ","Ⅴ","Ⅵ","Ⅶ","Ⅷ","Ⅸ","Ⅹ","①","②","③","④","⑤","⑥","⑦","⑧","⑨","⑩","㎞","㎝","№","¥","ｱ","ｲ","ｳ","ｴ","ｵ","ｶ","ｷ","ｸ","ｹ","ｺ","ｻ","ｼ","ｽ","ｾ","ｿ","ﾀ","ﾁ","ﾂ","ﾃ","ﾄ","ﾅ","ﾆ","ﾇ","ﾈ","ﾉ","ﾊ","ﾋ","ﾌ","ﾍ","ﾎ","ﾏ","ﾐ","ﾑ","ﾒ","ﾓ","ﾔ","ﾕ","ﾖ","ﾗ","ﾘ","ﾙ","ﾚ","ﾛ","ﾜ","ｦ","ﾝ","ｧ","ｨ","ｩ","ｪ","ｫ","ｬ","ｭ","ｮ","ｯ"}, C21))) &gt; 0,
    "記号、環境依存文字、半角カタカナは使えません",
    IF(LENB(C21) &gt; 30,
        "文字数オーバーです",
        ""
    )
)</f>
        <v/>
      </c>
    </row>
    <row r="22" spans="2:8" ht="18.75" customHeight="1">
      <c r="D22" s="1" t="s">
        <v>16</v>
      </c>
    </row>
    <row r="23" spans="2:8" ht="18.75" customHeight="1">
      <c r="B23" s="5" t="s">
        <v>17</v>
      </c>
      <c r="C23" s="28"/>
      <c r="D23" s="6">
        <f t="shared" ref="D23:D27" si="1">LENB(C23)</f>
        <v>0</v>
      </c>
      <c r="E23" s="3" t="s">
        <v>173</v>
      </c>
      <c r="H23" s="50" t="str">
        <f>IF(
    OR(
        ISNUMBER(SEARCH("㎡", C23)),
        ISNUMBER(SEARCH("㈱", C23)),
        ISNUMBER(SEARCH("|", C23)),
        ISNUMBER(SEARCH("｜", C23)),
        ISNUMBER(SEARCH("✕", C23)),
        ISNUMBER(SEARCH("Ⅰ", C23)),
        ISNUMBER(SEARCH("Ⅱ", C23)),
        ISNUMBER(SEARCH("Ⅲ", C23)),
        ISNUMBER(SEARCH("Ⅳ", C23)),
        ISNUMBER(SEARCH("Ⅴ", C23)),
        ISNUMBER(SEARCH("Ⅵ", C23)),
        ISNUMBER(SEARCH("Ⅶ", C23)),
        ISNUMBER(SEARCH("Ⅷ", C23)),
        ISNUMBER(SEARCH("Ⅸ", C23)),
        ISNUMBER(SEARCH("Ⅹ", C23)),
        ISNUMBER(SEARCH("①", C23)),
        ISNUMBER(SEARCH("②", C23)),
        ISNUMBER(SEARCH("③", C23)),
        ISNUMBER(SEARCH("④", C23)),
        ISNUMBER(SEARCH("⑤", C23)),
        ISNUMBER(SEARCH("⑥", C23)),
        ISNUMBER(SEARCH("⑦", C23)),
        ISNUMBER(SEARCH("⑧", C23)),
        ISNUMBER(SEARCH("⑨", C23)),
        ISNUMBER(SEARCH("⑩", C23)),
        ISNUMBER(SEARCH("㎝", C23)),
        ISNUMBER(SEARCH("㎞", C23)),
        ISNUMBER(SEARCH("№", C23)),
        ISNUMBER(SEARCH("¥", C23))
    ),
    "環境依存文字（ローマ文字、①～⑩、㎡、㈱、✕など）や「 | 」は使えません",
    IF(
        (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gt;=3,
        "記号（括弧、!、？、＋、×、/など）は3つ以上は使えません",
        IF(LENB(C23) &gt; 90,
            "文字数オーバーです",
            ""
        )
    )
)</f>
        <v/>
      </c>
    </row>
    <row r="24" spans="2:8" ht="18.75" customHeight="1">
      <c r="B24" s="5" t="s">
        <v>18</v>
      </c>
      <c r="C24" s="29"/>
      <c r="D24" s="6">
        <f t="shared" si="1"/>
        <v>0</v>
      </c>
      <c r="E24" s="3" t="s">
        <v>25</v>
      </c>
      <c r="H24" s="50" t="str">
        <f>IF(
    OR(
        ISNUMBER(SEARCH("㎡", C24)),
        ISNUMBER(SEARCH("㈱", C24)),
        ISNUMBER(SEARCH("|", C24)),
        ISNUMBER(SEARCH("｜", C24)),
        ISNUMBER(SEARCH("✕", C24)),
        ISNUMBER(SEARCH("Ⅰ", C24)),
        ISNUMBER(SEARCH("Ⅱ", C24)),
        ISNUMBER(SEARCH("Ⅲ", C24)),
        ISNUMBER(SEARCH("Ⅳ", C24)),
        ISNUMBER(SEARCH("Ⅴ", C24)),
        ISNUMBER(SEARCH("Ⅵ", C24)),
        ISNUMBER(SEARCH("Ⅶ", C24)),
        ISNUMBER(SEARCH("Ⅷ", C24)),
        ISNUMBER(SEARCH("Ⅸ", C24)),
        ISNUMBER(SEARCH("Ⅹ", C24)),
        ISNUMBER(SEARCH("①", C24)),
        ISNUMBER(SEARCH("②", C24)),
        ISNUMBER(SEARCH("③", C24)),
        ISNUMBER(SEARCH("④", C24)),
        ISNUMBER(SEARCH("⑤", C24)),
        ISNUMBER(SEARCH("⑥", C24)),
        ISNUMBER(SEARCH("⑦", C24)),
        ISNUMBER(SEARCH("⑧", C24)),
        ISNUMBER(SEARCH("⑨", C24)),
        ISNUMBER(SEARCH("⑩", C24)),
        ISNUMBER(SEARCH("㎝", C24)),
        ISNUMBER(SEARCH("㎞", C24)),
        ISNUMBER(SEARCH("№", C24)),
        ISNUMBER(SEARCH("¥", C24))
    ),
    "環境依存文字（ローマ文字、①～⑩、㎡、㈱、✕など）や「 | 」は使えません",
    IF(
        (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gt;=3,
        "記号（括弧、!、？、＋、×、/など）は3つ以上は使えません",
        IF(LENB(C24) &gt; 90,
            "文字数オーバーです",
            ""
        )
    )
)</f>
        <v/>
      </c>
    </row>
    <row r="25" spans="2:8" ht="18.75" customHeight="1">
      <c r="B25" s="5" t="s">
        <v>19</v>
      </c>
      <c r="C25" s="29"/>
      <c r="D25" s="6">
        <f t="shared" si="1"/>
        <v>0</v>
      </c>
      <c r="E25" s="3" t="s">
        <v>25</v>
      </c>
      <c r="H25" s="50" t="str">
        <f t="shared" ref="H25:H27" si="2">IF(
    OR(
        ISNUMBER(SEARCH("㎡", C25)),
        ISNUMBER(SEARCH("㈱", C25)),
        ISNUMBER(SEARCH("|", C25)),
        ISNUMBER(SEARCH("｜", C25)),
        ISNUMBER(SEARCH("✕", C25)),
        ISNUMBER(SEARCH("Ⅰ", C25)),
        ISNUMBER(SEARCH("Ⅱ", C25)),
        ISNUMBER(SEARCH("Ⅲ", C25)),
        ISNUMBER(SEARCH("Ⅳ", C25)),
        ISNUMBER(SEARCH("Ⅴ", C25)),
        ISNUMBER(SEARCH("Ⅵ", C25)),
        ISNUMBER(SEARCH("Ⅶ", C25)),
        ISNUMBER(SEARCH("Ⅷ", C25)),
        ISNUMBER(SEARCH("Ⅸ", C25)),
        ISNUMBER(SEARCH("Ⅹ", C25)),
        ISNUMBER(SEARCH("①", C25)),
        ISNUMBER(SEARCH("②", C25)),
        ISNUMBER(SEARCH("③", C25)),
        ISNUMBER(SEARCH("④", C25)),
        ISNUMBER(SEARCH("⑤", C25)),
        ISNUMBER(SEARCH("⑥", C25)),
        ISNUMBER(SEARCH("⑦", C25)),
        ISNUMBER(SEARCH("⑧", C25)),
        ISNUMBER(SEARCH("⑨", C25)),
        ISNUMBER(SEARCH("⑩", C25)),
        ISNUMBER(SEARCH("㎝", C25)),
        ISNUMBER(SEARCH("㎞", C25)),
        ISNUMBER(SEARCH("№", C25)),
        ISNUMBER(SEARCH("¥", C25))
    ),
    "環境依存文字（ローマ文字、①～⑩、㎡、㈱、✕など）や「 | 」は使えません",
    IF(
        (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LEN(C25)-LEN(SUBSTITUTE(C25,"}","")))&gt;=3,
        "記号（括弧、!、？、＋、×、/など）は3つ以上は使えません",
        IF(LENB(C25) &gt; 90,
            "文字数オーバーです",
            ""
        )
    )
)</f>
        <v/>
      </c>
    </row>
    <row r="26" spans="2:8" ht="18.75" customHeight="1">
      <c r="B26" s="5" t="s">
        <v>20</v>
      </c>
      <c r="C26" s="29"/>
      <c r="D26" s="6">
        <f t="shared" si="1"/>
        <v>0</v>
      </c>
      <c r="E26" s="3" t="s">
        <v>25</v>
      </c>
      <c r="H26" s="50" t="str">
        <f t="shared" si="2"/>
        <v/>
      </c>
    </row>
    <row r="27" spans="2:8" ht="18.75" customHeight="1">
      <c r="B27" s="5" t="s">
        <v>21</v>
      </c>
      <c r="C27" s="29"/>
      <c r="D27" s="6">
        <f t="shared" si="1"/>
        <v>0</v>
      </c>
      <c r="E27" s="3" t="s">
        <v>25</v>
      </c>
      <c r="H27" s="50" t="str">
        <f t="shared" si="2"/>
        <v/>
      </c>
    </row>
    <row r="29" spans="2:8" ht="18.75" customHeight="1">
      <c r="B29" s="1" t="s">
        <v>85</v>
      </c>
      <c r="D29" s="4"/>
    </row>
    <row r="30" spans="2:8" ht="18.75" customHeight="1">
      <c r="B30" s="5" t="s">
        <v>78</v>
      </c>
      <c r="C30" s="12"/>
      <c r="D30" s="17" t="s">
        <v>172</v>
      </c>
      <c r="H30" s="74" t="str">
        <f>IF(OR(ISNUMBER(SEARCH(" ",C30)),ISNUMBER(SEARCH("　",C30))),"⚠ スペースあり","")</f>
        <v/>
      </c>
    </row>
    <row r="31" spans="2:8" ht="18.75" customHeight="1">
      <c r="B31" s="5" t="s">
        <v>78</v>
      </c>
      <c r="C31" s="35"/>
      <c r="H31" s="74" t="str">
        <f>IF(OR(ISNUMBER(SEARCH(" ",C31)),ISNUMBER(SEARCH("　",C31))),"⚠ スペースあり","")</f>
        <v/>
      </c>
    </row>
    <row r="32" spans="2:8" ht="18.75" customHeight="1">
      <c r="B32" s="5" t="s">
        <v>78</v>
      </c>
      <c r="C32" s="35"/>
      <c r="H32" s="74" t="str">
        <f>IF(OR(ISNUMBER(SEARCH(" ",C32)),ISNUMBER(SEARCH("　",C32))),"⚠ スペースあり","")</f>
        <v/>
      </c>
    </row>
    <row r="33" spans="2:11" ht="18.75" customHeight="1">
      <c r="B33" s="5" t="s">
        <v>78</v>
      </c>
      <c r="C33" s="35"/>
      <c r="H33" s="74" t="str">
        <f>IF(OR(ISNUMBER(SEARCH(" ",C33)),ISNUMBER(SEARCH("　",C33))),"⚠ スペースあり","")</f>
        <v/>
      </c>
    </row>
    <row r="34" spans="2:11" ht="18.75" customHeight="1">
      <c r="B34" s="5" t="s">
        <v>78</v>
      </c>
      <c r="C34" s="35"/>
      <c r="H34" s="74" t="str">
        <f>IF(OR(ISNUMBER(SEARCH(" ",C34)),ISNUMBER(SEARCH("　",C34))),"⚠ スペースあり","")</f>
        <v/>
      </c>
    </row>
    <row r="35" spans="2:11" ht="18.75" customHeight="1">
      <c r="G35" s="19" t="s">
        <v>67</v>
      </c>
    </row>
    <row r="36" spans="2:11" ht="18.75" customHeight="1">
      <c r="G36" s="1" t="s">
        <v>63</v>
      </c>
    </row>
    <row r="37" spans="2:11" ht="18.75" customHeight="1">
      <c r="G37" s="1" t="s">
        <v>64</v>
      </c>
    </row>
    <row r="39" spans="2:11" ht="18.75" customHeight="1">
      <c r="G39" s="7" t="s">
        <v>1</v>
      </c>
    </row>
    <row r="40" spans="2:11" ht="18.75" customHeight="1">
      <c r="G40" s="20" t="s">
        <v>158</v>
      </c>
      <c r="H40" s="22"/>
      <c r="I40" s="22"/>
      <c r="J40" s="22"/>
      <c r="K40" s="23"/>
    </row>
    <row r="41" spans="2:11" ht="18.75" customHeight="1">
      <c r="G41" s="24" t="s">
        <v>111</v>
      </c>
      <c r="K41" s="26"/>
    </row>
    <row r="42" spans="2:11" ht="18.75" customHeight="1">
      <c r="G42" s="27" t="s">
        <v>165</v>
      </c>
      <c r="K42" s="26"/>
    </row>
    <row r="43" spans="2:11" ht="18.75" customHeight="1">
      <c r="G43" s="27"/>
      <c r="K43" s="26"/>
    </row>
    <row r="44" spans="2:11" ht="18.75" customHeight="1">
      <c r="G44" s="27" t="s">
        <v>4</v>
      </c>
      <c r="K44" s="26"/>
    </row>
    <row r="45" spans="2:11" ht="18.75" customHeight="1">
      <c r="G45" s="27"/>
      <c r="K45" s="26"/>
    </row>
    <row r="46" spans="2:11" ht="18.75" customHeight="1">
      <c r="G46" s="27" t="s">
        <v>5</v>
      </c>
      <c r="K46" s="26"/>
    </row>
    <row r="47" spans="2:11" ht="18.75" customHeight="1">
      <c r="G47" s="27"/>
      <c r="K47" s="26"/>
    </row>
    <row r="48" spans="2:11" ht="18.75" customHeight="1">
      <c r="G48" s="24" t="s">
        <v>2</v>
      </c>
      <c r="K48" s="26"/>
    </row>
    <row r="49" spans="7:11" ht="18.75" customHeight="1">
      <c r="G49" s="27"/>
      <c r="K49" s="26"/>
    </row>
    <row r="50" spans="7:11" ht="18.75" customHeight="1">
      <c r="G50" s="24" t="s">
        <v>7</v>
      </c>
      <c r="K50" s="26"/>
    </row>
    <row r="51" spans="7:11" ht="18.75" customHeight="1">
      <c r="G51" s="24" t="s">
        <v>9</v>
      </c>
      <c r="K51" s="26"/>
    </row>
    <row r="52" spans="7:11" ht="18.75" customHeight="1">
      <c r="G52" s="24" t="s">
        <v>8</v>
      </c>
      <c r="K52" s="26"/>
    </row>
    <row r="53" spans="7:11" ht="18.75" customHeight="1">
      <c r="G53" s="24"/>
      <c r="K53" s="26"/>
    </row>
    <row r="54" spans="7:11" ht="18.75" customHeight="1">
      <c r="G54" s="30" t="s">
        <v>6</v>
      </c>
      <c r="H54" s="32"/>
      <c r="I54" s="32"/>
      <c r="J54" s="32"/>
      <c r="K54" s="33"/>
    </row>
  </sheetData>
  <phoneticPr fontId="18"/>
  <conditionalFormatting sqref="C13">
    <cfRule type="expression" dxfId="33" priority="21">
      <formula>LEN(C13) &gt; 25</formula>
    </cfRule>
    <cfRule type="expression" dxfId="32" priority="22">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onditionalFormatting>
  <conditionalFormatting sqref="C15">
    <cfRule type="expression" dxfId="31" priority="18">
      <formula>LEN(C15) &gt; 90</formula>
    </cfRule>
    <cfRule type="expression" dxfId="30" priority="19">
      <formula>OR(ISNUMBER(FIND("(", C15)),ISNUMBER(FIND(")", C15)),ISNUMBER(FIND("《", C15)),ISNUMBER(FIND("》", C15)),ISNUMBER(FIND("《", C15)),ISNUMBER(FIND("》", C15)),ISNUMBER(FIND("【", C15)),,ISNUMBER(FIND("】", C15)),ISNUMBER(FIND("（", C15)),ISNUMBER(FIND("）", C15)),ISNUMBER(FIND("＜", C15)),ISNUMBER(FIND("＞", C15)), ISNUMBER(FIND("『", C15)), ISNUMBER(FIND("』", C15)),ISNUMBER(FIND("≪", C15)), ISNUMBER(FIND("≫", C15)), ISNUMBER(FIND("｛", C15)), ISNUMBER(FIND("}", C15)),ISNUMBER(FIND("「", C15)), ISNUMBER(FIND("」", C15)), ISNUMBER(FIND("[", C15)), ISNUMBER(FIND("]", C15)), ISNUMBER(FIND("!", C15)), ISNUMBER(FIND("！", C15)), ISNUMBER(FIND("？", C15)), ISNUMBER(FIND("|", C15)), ISNUMBER(FIND("/", C15)), ISNUMBER(FIND("✕", C15)), ISNUMBER(FIND("?", C15)), ISNUMBER(FIND("×", C15)), ISNUMBER(FIND("+", C15)), ISNUMBER(FIND("㎡", C15)), ISNUMBER(FIND("㈱", C15)), ISNUMBER(FIND("Ⅰ", C15)), ISNUMBER(FIND("Ⅱ", C15)), ISNUMBER(FIND("Ⅲ", C15)), ISNUMBER(FIND("Ⅳ", C15)), ISNUMBER(FIND("Ⅴ", C15)), ISNUMBER(FIND("Ⅵ", C15)), ISNUMBER(FIND("Ⅶ", C15)), ISNUMBER(FIND("Ⅷ", C15)), ISNUMBER(FIND("Ⅸ", C15)), ISNUMBER(FIND("Ⅹ", C15)), ISNUMBER(FIND("①", C15)), ISNUMBER(FIND("②", C15)), ISNUMBER(FIND("③", C15)), ISNUMBER(FIND("④", C15)), ISNUMBER(FIND("⑤", C15)), ISNUMBER(FIND("⑥", C15)), ISNUMBER(FIND("⑦", C15)), ISNUMBER(FIND("⑧", C15)), ISNUMBER(FIND("⑨", C15)), ISNUMBER(FIND("⑩", C15)), ISNUMBER(FIND("㎞", C15)), ISNUMBER(FIND("㎝", C15)), ISNUMBER(FIND("№", C15)), ISNUMBER(FIND("¥", C15)), ISNUMBER(FIND("ｱ", C15)), ISNUMBER(FIND("ｲ", C15)), ISNUMBER(FIND("ｳ", C15)), ISNUMBER(FIND("ｴ", C15)), ISNUMBER(FIND("ｵ", C15)), ISNUMBER(FIND("ｶ", C15)), ISNUMBER(FIND("ｷ", C15)), ISNUMBER(FIND("ｸ", C15)), ISNUMBER(FIND("ｹ", C15)), ISNUMBER(FIND("ｺ", C15)), ISNUMBER(FIND("ｻ", C15)), ISNUMBER(FIND("ｼ", C15)), ISNUMBER(FIND("ｽ", C15)), ISNUMBER(FIND("ｾ", C15)), ISNUMBER(FIND("ｿ", C15)), ISNUMBER(FIND("ﾀ", C15)), ISNUMBER(FIND("ﾁ", C15)), ISNUMBER(FIND("ﾂ", C15)), ISNUMBER(FIND("ﾃ", C15)), ISNUMBER(FIND("ﾄ", C15)), ISNUMBER(FIND("ﾅ", C15)), ISNUMBER(FIND("ﾆ", C15)), ISNUMBER(FIND("ﾇ", C15)), ISNUMBER(FIND("ﾈ", C15)), ISNUMBER(FIND("ﾉ", C15)), ISNUMBER(FIND("ﾊ", C15)), ISNUMBER(FIND("ﾋ", C15)), ISNUMBER(FIND("ﾌ", C15)), ISNUMBER(FIND("ﾍ", C15)), ISNUMBER(FIND("ﾎ", C15)), ISNUMBER(FIND("ﾏ", C15)), ISNUMBER(FIND("ﾐ", C15)), ISNUMBER(FIND("ﾑ", C15)), ISNUMBER(FIND("ﾒ", C15)), ISNUMBER(FIND("ﾓ", C15)), ISNUMBER(FIND("ﾔ", C15)), ISNUMBER(FIND("ﾕ", C15)), ISNUMBER(FIND("ﾖ", C15)), ISNUMBER(FIND("ﾗ", C15)), ISNUMBER(FIND("ﾘ", C15)), ISNUMBER(FIND("ﾙ", C15)), ISNUMBER(FIND("ﾚ", C15)), ISNUMBER(FIND("ﾛ", C15)), ISNUMBER(FIND("ﾜ", C15)), ISNUMBER(FIND("ｦ", C15)), ISNUMBER(FIND("ﾝ", C15)), ISNUMBER(FIND("ｧ", C15)), ISNUMBER(FIND("ｨ", C15)), ISNUMBER(FIND("ｩ", C15)), ISNUMBER(FIND("ｪ", C15)), ISNUMBER(FIND("ｫ", C15)), ISNUMBER(FIND("ｬ", C15)), ISNUMBER(FIND("ｭ", C15)), ISNUMBER(FIND("ｮ", C15)), ISNUMBER(FIND("ｯ", C15)))</formula>
    </cfRule>
    <cfRule type="expression" dxfId="29" priority="20">
      <formula>#REF!="記号（！、｜、/、？、×、+）、環境依存文字（ローマ文字、㎡、㈱、✕など）は使えません"</formula>
    </cfRule>
  </conditionalFormatting>
  <conditionalFormatting sqref="C17:C21">
    <cfRule type="duplicateValues" dxfId="28" priority="2"/>
    <cfRule type="expression" dxfId="27" priority="3">
      <formula>LEN(C17) &gt;30</formula>
    </cfRule>
    <cfRule type="expression" dxfId="26" priority="4">
      <formula>OR(ISNUMBER(FIND("(", C17)),ISNUMBER(FIND(")", C17)),ISNUMBER(FIND("《", C17)),ISNUMBER(FIND("》", C17)),ISNUMBER(FIND("《", C17)),ISNUMBER(FIND("》", C17)),ISNUMBER(FIND("【", C17)),,ISNUMBER(FIND("】", C17)),ISNUMBER(FIND("（", C17)),ISNUMBER(FIND("）", C17)),ISNUMBER(FIND("＜", C17)),ISNUMBER(FIND("＞", C17)), ISNUMBER(FIND("『", C17)), ISNUMBER(FIND("』", C17)),ISNUMBER(FIND("≪", C17)), ISNUMBER(FIND("≫", C17)), ISNUMBER(FIND("｛", C17)), ISNUMBER(FIND("}", C17)),ISNUMBER(FIND("「", C17)), ISNUMBER(FIND("」", C17)), ISNUMBER(FIND("[", C17)), ISNUMBER(FIND("]", C17)), ISNUMBER(FIND("!", C17)), ISNUMBER(FIND("！", C17)), ISNUMBER(FIND("？", C17)), ISNUMBER(FIND("|", C17)), ISNUMBER(FIND("/", C17)), ISNUMBER(FIND("✕", C17)), ISNUMBER(FIND("?", C17)), ISNUMBER(FIND("×", C17)), ISNUMBER(FIND("+", C17)), ISNUMBER(FIND("㎡", C17)), ISNUMBER(FIND("㈱", C17)), ISNUMBER(FIND("Ⅰ", C17)), ISNUMBER(FIND("Ⅱ", C17)), ISNUMBER(FIND("Ⅲ", C17)), ISNUMBER(FIND("Ⅳ", C17)), ISNUMBER(FIND("Ⅴ", C17)), ISNUMBER(FIND("Ⅵ", C17)), ISNUMBER(FIND("Ⅶ", C17)), ISNUMBER(FIND("Ⅷ", C17)), ISNUMBER(FIND("Ⅸ", C17)), ISNUMBER(FIND("Ⅹ", C17)), ISNUMBER(FIND("①", C17)), ISNUMBER(FIND("②", C17)), ISNUMBER(FIND("③", C17)), ISNUMBER(FIND("④", C17)), ISNUMBER(FIND("⑤", C17)), ISNUMBER(FIND("⑥", C17)), ISNUMBER(FIND("⑦", C17)), ISNUMBER(FIND("⑧", C17)), ISNUMBER(FIND("⑨", C17)), ISNUMBER(FIND("⑩", C17)), ISNUMBER(FIND("㎞", C17)), ISNUMBER(FIND("㎝", C17)), ISNUMBER(FIND("№", C17)), ISNUMBER(FIND("¥", C17)), ISNUMBER(FIND("ｱ", C17)), ISNUMBER(FIND("ｲ", C17)), ISNUMBER(FIND("ｳ", C17)), ISNUMBER(FIND("ｴ", C17)), ISNUMBER(FIND("ｵ", C17)), ISNUMBER(FIND("ｶ", C17)), ISNUMBER(FIND("ｷ", C17)), ISNUMBER(FIND("ｸ", C17)), ISNUMBER(FIND("ｹ", C17)), ISNUMBER(FIND("ｺ", C17)), ISNUMBER(FIND("ｻ", C17)), ISNUMBER(FIND("ｼ", C17)), ISNUMBER(FIND("ｽ", C17)), ISNUMBER(FIND("ｾ", C17)), ISNUMBER(FIND("ｿ", C17)), ISNUMBER(FIND("ﾀ", C17)), ISNUMBER(FIND("ﾁ", C17)), ISNUMBER(FIND("ﾂ", C17)), ISNUMBER(FIND("ﾃ", C17)), ISNUMBER(FIND("ﾄ", C17)), ISNUMBER(FIND("ﾅ", C17)), ISNUMBER(FIND("ﾆ", C17)), ISNUMBER(FIND("ﾇ", C17)), ISNUMBER(FIND("ﾈ", C17)), ISNUMBER(FIND("ﾉ", C17)), ISNUMBER(FIND("ﾊ", C17)), ISNUMBER(FIND("ﾋ", C17)), ISNUMBER(FIND("ﾌ", C17)), ISNUMBER(FIND("ﾍ", C17)), ISNUMBER(FIND("ﾎ", C17)), ISNUMBER(FIND("ﾏ", C17)), ISNUMBER(FIND("ﾐ", C17)), ISNUMBER(FIND("ﾑ", C17)), ISNUMBER(FIND("ﾒ", C17)), ISNUMBER(FIND("ﾓ", C17)), ISNUMBER(FIND("ﾔ", C17)), ISNUMBER(FIND("ﾕ", C17)), ISNUMBER(FIND("ﾖ", C17)), ISNUMBER(FIND("ﾗ", C17)), ISNUMBER(FIND("ﾘ", C17)), ISNUMBER(FIND("ﾙ", C17)), ISNUMBER(FIND("ﾚ", C17)), ISNUMBER(FIND("ﾛ", C17)), ISNUMBER(FIND("ﾜ", C17)), ISNUMBER(FIND("ｦ", C17)), ISNUMBER(FIND("ﾝ", C17)), ISNUMBER(FIND("ｧ", C17)), ISNUMBER(FIND("ｨ", C17)), ISNUMBER(FIND("ｩ", C17)), ISNUMBER(FIND("ｪ", C17)), ISNUMBER(FIND("ｫ", C17)), ISNUMBER(FIND("ｬ", C17)), ISNUMBER(FIND("ｭ", C17)), ISNUMBER(FIND("ｮ", C17)), ISNUMBER(FIND("ｯ", C17)))</formula>
    </cfRule>
    <cfRule type="expression" dxfId="25" priority="5">
      <formula>#REF!="記号（！、｜、/、？、×、+）、環境依存文字（ローマ文字、㎡、㈱、✕など）は使えません"</formula>
    </cfRule>
  </conditionalFormatting>
  <conditionalFormatting sqref="C23:C27">
    <cfRule type="duplicateValues" dxfId="24" priority="1"/>
    <cfRule type="expression" dxfId="23" priority="12">
      <formula>LEN(C23) &gt; 90</formula>
    </cfRule>
    <cfRule type="expression" dxfId="22" priority="13">
      <formula>OR(     ISNUMBER(SEARCH("㎡", C23)),     ISNUMBER(SEARCH("㈱", C23)),     ISNUMBER(SEARCH("|", C23)),     ISNUMBER(SEARCH("｜", C23)),     ISNUMBER(SEARCH("✕", C23)),     ISNUMBER(SEARCH("Ⅰ", C23)),     ISNUMBER(SEARCH("Ⅱ", C23)),     ISNUMBER(SEARCH("Ⅲ", C23)),     ISNUMBER(SEARCH("Ⅳ", C23)),     ISNUMBER(SEARCH("Ⅴ", C23)),     ISNUMBER(SEARCH("Ⅵ", C23)),     ISNUMBER(SEARCH("Ⅶ", C23)),     ISNUMBER(SEARCH("Ⅷ", C23)),     ISNUMBER(SEARCH("Ⅸ", C23)),     ISNUMBER(SEARCH("Ⅹ", C23)),     ISNUMBER(SEARCH("①", C23)),     ISNUMBER(SEARCH("②", C23)),     ISNUMBER(SEARCH("③", C23)),     ISNUMBER(SEARCH("④", C23)),     ISNUMBER(SEARCH("⑤", C23)),     ISNUMBER(SEARCH("⑥", C23)),     ISNUMBER(SEARCH("⑦", C23)),     ISNUMBER(SEARCH("⑧", C23)),     ISNUMBER(SEARCH("⑨", C23)),     ISNUMBER(SEARCH("⑩", C23)),     ISNUMBER(SEARCH("㎝", C23)),     ISNUMBER(SEARCH("㎞", C23)),     ISNUMBER(SEARCH("№", C23)),     ISNUMBER(SEARCH("¥", C23)),     (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LEN(C23)-LEN(SUBSTITUTE(C23,"}","")))&gt;=3 )</formula>
    </cfRule>
    <cfRule type="expression" dxfId="21" priority="14">
      <formula>#REF!="記号（括弧、!、？、＋、×、/など）は3つ以上は使えません"</formula>
    </cfRule>
  </conditionalFormatting>
  <conditionalFormatting sqref="D13">
    <cfRule type="expression" dxfId="20" priority="9">
      <formula>LEN(C13)&gt;=26</formula>
    </cfRule>
  </conditionalFormatting>
  <conditionalFormatting sqref="D15">
    <cfRule type="expression" dxfId="19" priority="8">
      <formula>LEN(C15)&gt;=91</formula>
    </cfRule>
  </conditionalFormatting>
  <conditionalFormatting sqref="D17:D21">
    <cfRule type="expression" dxfId="18" priority="7">
      <formula>LEN(C17)&gt;=31</formula>
    </cfRule>
  </conditionalFormatting>
  <conditionalFormatting sqref="D23:D27">
    <cfRule type="expression" dxfId="17" priority="6">
      <formula>LEN(C23)&gt;=91</formula>
    </cfRule>
  </conditionalFormatting>
  <dataValidations count="2">
    <dataValidation type="custom" allowBlank="1" showInputMessage="1" showErrorMessage="1" errorTitle="！、｜、/、？、×、+は使えません" sqref="C13 C15 C17:C21" xr:uid="{CA3B7A5A-209F-4751-B80B-61070D126B06}">
      <formula1>ISERROR(FIND("!", C13) + FIND("|", C13) + FIND("/", C13) + FIND("?", C13) + FIND("×", C13) + FIND("+", C13))</formula1>
    </dataValidation>
    <dataValidation type="custom" allowBlank="1" showInputMessage="1" showErrorMessage="1" errorTitle="！、｜、/、？、×、+は使えません" sqref="H13" xr:uid="{C913120F-5985-44BA-A17C-942AF63FCAAF}">
      <formula1>ISERROR(FIND("!", J13) + FIND("|", J13) + FIND("/", J13) + FIND("?", J13) + FIND("×", J13) + FIND("+", J13))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6405C-DDCC-412C-9FE6-D0A303D67D81}">
  <sheetPr>
    <tabColor theme="5" tint="0.39997558519241921"/>
  </sheetPr>
  <dimension ref="B2:L57"/>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23.44140625" style="1" customWidth="1"/>
    <col min="8" max="8" width="53.21875" style="1" customWidth="1"/>
    <col min="9" max="10" width="9" style="1"/>
    <col min="11" max="11" width="9.21875" style="1" customWidth="1"/>
    <col min="12" max="14" width="9" style="1"/>
    <col min="15" max="15" width="9" style="1" customWidth="1"/>
    <col min="16"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c r="H5" s="1" t="s">
        <v>66</v>
      </c>
    </row>
    <row r="6" spans="2:8" ht="18.75" customHeight="1">
      <c r="H6" s="1" t="s">
        <v>23</v>
      </c>
    </row>
    <row r="7" spans="2:8" ht="18.75" customHeight="1">
      <c r="B7" s="8" t="s">
        <v>159</v>
      </c>
      <c r="C7" s="8"/>
      <c r="H7" s="1" t="s">
        <v>22</v>
      </c>
    </row>
    <row r="8" spans="2:8" ht="18.75" customHeight="1">
      <c r="B8" s="8" t="s">
        <v>160</v>
      </c>
      <c r="C8" s="8"/>
    </row>
    <row r="9" spans="2:8" ht="18.75" customHeight="1">
      <c r="B9" s="8" t="s">
        <v>161</v>
      </c>
      <c r="C9" s="8"/>
    </row>
    <row r="10" spans="2:8" ht="18.75" customHeight="1">
      <c r="B10" s="34"/>
      <c r="C10" s="34"/>
    </row>
    <row r="11" spans="2:8" ht="18.75" customHeight="1">
      <c r="B11" s="3" t="s">
        <v>100</v>
      </c>
      <c r="E11" s="17" t="s">
        <v>3</v>
      </c>
      <c r="H11" s="50" t="s">
        <v>164</v>
      </c>
    </row>
    <row r="13" spans="2:8" ht="18.75" customHeight="1">
      <c r="B13" s="5" t="s">
        <v>10</v>
      </c>
      <c r="C13" s="18"/>
      <c r="D13" s="6">
        <f>LEN(C13)</f>
        <v>0</v>
      </c>
      <c r="E13" s="1" t="s">
        <v>181</v>
      </c>
      <c r="H13" s="51" t="str" cm="1">
        <f t="array" ref="H13">IF(SUMPRODUCT(--ISNUMBER(FIND({"!","！","？","|","/","✕","?","×","+","㎡","㈱","Ⅰ","Ⅱ","Ⅲ","Ⅳ","Ⅴ","Ⅵ","Ⅶ","Ⅷ","Ⅸ","Ⅹ","①","②","③","④","⑤","⑥","⑦","⑧","⑨","⑩","㎞","㎝","№","¥"}, C13))) &gt; 0,
   "記号、環境依存文字は使えません",
   IF(LEN(C13) &gt; 20,
      "文字数オーバーです",
      ""
   )
)</f>
        <v/>
      </c>
    </row>
    <row r="14" spans="2:8" ht="18.75" customHeight="1">
      <c r="C14" s="3"/>
      <c r="D14" s="2"/>
      <c r="E14" s="4"/>
    </row>
    <row r="15" spans="2:8" ht="18.75" customHeight="1">
      <c r="B15" s="5" t="s">
        <v>11</v>
      </c>
      <c r="C15" s="18"/>
      <c r="D15" s="6">
        <f>LEN(C15)</f>
        <v>0</v>
      </c>
      <c r="E15" s="1" t="s">
        <v>181</v>
      </c>
      <c r="H15" s="50" t="str" cm="1">
        <f t="array" ref="H15">IF(
    SUMPRODUCT(--ISNUMBER(FIND({"【","】","（","）","＜","＞","『","』","≪","≫","｛","}","《","》","(",")","「","」","[","]","!","！","？","|","/","✕","?","×","+","㎡","㈱","Ⅰ","Ⅱ","Ⅲ","Ⅳ","Ⅴ","Ⅵ","Ⅶ","Ⅷ","Ⅸ","Ⅹ","①","②","③","④","⑤","⑥","⑦","⑧","⑨","⑩","㎞","㎝","№","¥","ｱ","ｲ","ｳ","ｴ","ｵ","ｶ","ｷ","ｸ","ｹ","ｺ","ｻ","ｼ","ｽ","ｾ","ｿ","ﾀ","ﾁ","ﾂ","ﾃ","ﾄ","ﾅ","ﾆ","ﾇ","ﾈ","ﾉ","ﾊ","ﾋ","ﾌ","ﾍ","ﾎ","ﾏ","ﾐ","ﾑ","ﾒ","ﾓ","ﾔ","ﾕ","ﾖ","ﾗ","ﾘ","ﾙ","ﾚ","ﾛ","ﾜ","ｦ","ﾝ","ｧ","ｨ","ｩ","ｪ","ｫ","ｬ","ｭ","ｮ","ｯ"}, C15))) &gt; 0,
    "記号、環境依存文字、半角カタカナは使えません",
    IF(LEN(C15) &gt; 20,
        "文字数オーバーです",
        ""
    )
)</f>
        <v/>
      </c>
    </row>
    <row r="16" spans="2:8" ht="18.75" customHeight="1">
      <c r="B16" s="5" t="s">
        <v>12</v>
      </c>
      <c r="C16" s="67"/>
      <c r="D16" s="6">
        <f>LEN(C16)</f>
        <v>0</v>
      </c>
      <c r="E16" s="1" t="s">
        <v>91</v>
      </c>
      <c r="H16" s="50" t="str" cm="1">
        <f t="array" ref="H16">IF(
    SUMPRODUCT(--ISNUMBER(FIND({"【","】","（","）","＜","＞","『","』","≪","≫","｛","}","《","》","(",")","「","」","[","]","!","！","？","|","/","✕","?","×","+","㎡","㈱","Ⅰ","Ⅱ","Ⅲ","Ⅳ","Ⅴ","Ⅵ","Ⅶ","Ⅷ","Ⅸ","Ⅹ","①","②","③","④","⑤","⑥","⑦","⑧","⑨","⑩","㎞","㎝","№","¥","ｱ","ｲ","ｳ","ｴ","ｵ","ｶ","ｷ","ｸ","ｹ","ｺ","ｻ","ｼ","ｽ","ｾ","ｿ","ﾀ","ﾁ","ﾂ","ﾃ","ﾄ","ﾅ","ﾆ","ﾇ","ﾈ","ﾉ","ﾊ","ﾋ","ﾌ","ﾍ","ﾎ","ﾏ","ﾐ","ﾑ","ﾒ","ﾓ","ﾔ","ﾕ","ﾖ","ﾗ","ﾘ","ﾙ","ﾚ","ﾛ","ﾜ","ｦ","ﾝ","ｧ","ｨ","ｩ","ｪ","ｫ","ｬ","ｭ","ｮ","ｯ"}, C16))) &gt; 0,
    "記号、環境依存文字、半角カタカナは使えません",
    IF(LEN(C16) &gt; 20,
        "文字数オーバーです",
        ""
    )
)</f>
        <v/>
      </c>
    </row>
    <row r="17" spans="2:8" ht="18.75" customHeight="1">
      <c r="B17" s="5" t="s">
        <v>13</v>
      </c>
      <c r="C17" s="8"/>
      <c r="D17" s="6">
        <f>LEN(C17)</f>
        <v>0</v>
      </c>
      <c r="E17" s="1" t="s">
        <v>91</v>
      </c>
      <c r="H17" s="50" t="str" cm="1">
        <f t="array" ref="H17">IF(
    SUMPRODUCT(--ISNUMBER(FIND({"【","】","（","）","＜","＞","『","』","≪","≫","｛","}","《","》","(",")","「","」","[","]","!","！","？","|","/","✕","?","×","+","㎡","㈱","Ⅰ","Ⅱ","Ⅲ","Ⅳ","Ⅴ","Ⅵ","Ⅶ","Ⅷ","Ⅸ","Ⅹ","①","②","③","④","⑤","⑥","⑦","⑧","⑨","⑩","㎞","㎝","№","¥","ｱ","ｲ","ｳ","ｴ","ｵ","ｶ","ｷ","ｸ","ｹ","ｺ","ｻ","ｼ","ｽ","ｾ","ｿ","ﾀ","ﾁ","ﾂ","ﾃ","ﾄ","ﾅ","ﾆ","ﾇ","ﾈ","ﾉ","ﾊ","ﾋ","ﾌ","ﾍ","ﾎ","ﾏ","ﾐ","ﾑ","ﾒ","ﾓ","ﾔ","ﾕ","ﾖ","ﾗ","ﾘ","ﾙ","ﾚ","ﾛ","ﾜ","ｦ","ﾝ","ｧ","ｨ","ｩ","ｪ","ｫ","ｬ","ｭ","ｮ","ｯ"}, C17))) &gt; 0,
    "記号、環境依存文字、半角カタカナは使えません",
    IF(LEN(C17) &gt; 20,
        "文字数オーバーです",
        ""
    )
)</f>
        <v/>
      </c>
    </row>
    <row r="18" spans="2:8" ht="18.75" customHeight="1">
      <c r="B18" s="5" t="s">
        <v>90</v>
      </c>
      <c r="C18" s="8"/>
      <c r="D18" s="6">
        <f>LEN(C18)</f>
        <v>0</v>
      </c>
      <c r="E18" s="1" t="s">
        <v>91</v>
      </c>
      <c r="H18" s="50" t="str" cm="1">
        <f t="array" ref="H18">IF(
    SUMPRODUCT(--ISNUMBER(FIND({"【","】","（","）","＜","＞","『","』","≪","≫","｛","}","《","》","(",")","「","」","[","]","!","！","？","|","/","✕","?","×","+","㎡","㈱","Ⅰ","Ⅱ","Ⅲ","Ⅳ","Ⅴ","Ⅵ","Ⅶ","Ⅷ","Ⅸ","Ⅹ","①","②","③","④","⑤","⑥","⑦","⑧","⑨","⑩","㎞","㎝","№","¥","ｱ","ｲ","ｳ","ｴ","ｵ","ｶ","ｷ","ｸ","ｹ","ｺ","ｻ","ｼ","ｽ","ｾ","ｿ","ﾀ","ﾁ","ﾂ","ﾃ","ﾄ","ﾅ","ﾆ","ﾇ","ﾈ","ﾉ","ﾊ","ﾋ","ﾌ","ﾍ","ﾎ","ﾏ","ﾐ","ﾑ","ﾒ","ﾓ","ﾔ","ﾕ","ﾖ","ﾗ","ﾘ","ﾙ","ﾚ","ﾛ","ﾜ","ｦ","ﾝ","ｧ","ｨ","ｩ","ｪ","ｫ","ｬ","ｭ","ｮ","ｯ"}, C18))) &gt; 0,
    "記号、環境依存文字、半角カタカナは使えません",
    IF(LEN(C18) &gt; 20,
        "文字数オーバーです",
        ""
    )
)</f>
        <v/>
      </c>
    </row>
    <row r="19" spans="2:8" ht="18.75" customHeight="1">
      <c r="B19" s="5" t="s">
        <v>15</v>
      </c>
      <c r="C19" s="8"/>
      <c r="D19" s="6">
        <f>LEN(C19)</f>
        <v>0</v>
      </c>
      <c r="E19" s="1" t="s">
        <v>91</v>
      </c>
      <c r="H19" s="50" t="str" cm="1">
        <f t="array" ref="H19">IF(
    SUMPRODUCT(--ISNUMBER(FIND({"【","】","（","）","＜","＞","『","』","≪","≫","｛","}","《","》","(",")","「","」","[","]","!","！","？","|","/","✕","?","×","+","㎡","㈱","Ⅰ","Ⅱ","Ⅲ","Ⅳ","Ⅴ","Ⅵ","Ⅶ","Ⅷ","Ⅸ","Ⅹ","①","②","③","④","⑤","⑥","⑦","⑧","⑨","⑩","㎞","㎝","№","¥","ｱ","ｲ","ｳ","ｴ","ｵ","ｶ","ｷ","ｸ","ｹ","ｺ","ｻ","ｼ","ｽ","ｾ","ｿ","ﾀ","ﾁ","ﾂ","ﾃ","ﾄ","ﾅ","ﾆ","ﾇ","ﾈ","ﾉ","ﾊ","ﾋ","ﾌ","ﾍ","ﾎ","ﾏ","ﾐ","ﾑ","ﾒ","ﾓ","ﾔ","ﾕ","ﾖ","ﾗ","ﾘ","ﾙ","ﾚ","ﾛ","ﾜ","ｦ","ﾝ","ｧ","ｨ","ｩ","ｪ","ｫ","ｬ","ｭ","ｮ","ｯ"}, C19))) &gt; 0,
    "記号、環境依存文字、半角カタカナは使えません",
    IF(LEN(C19) &gt; 20,
        "文字数オーバーです",
        ""
    )
)</f>
        <v/>
      </c>
    </row>
    <row r="20" spans="2:8" ht="18.75" customHeight="1">
      <c r="D20" s="1" t="s">
        <v>16</v>
      </c>
    </row>
    <row r="21" spans="2:8" ht="18.75" customHeight="1">
      <c r="B21" s="5" t="s">
        <v>17</v>
      </c>
      <c r="C21" s="28"/>
      <c r="D21" s="6">
        <f>LEN(C21)</f>
        <v>0</v>
      </c>
      <c r="E21" s="3" t="s">
        <v>182</v>
      </c>
      <c r="H21" s="50" t="str" cm="1">
        <f t="array" ref="H21">_xlfn.LET(
  _xlpm.text, C21,
  _xlpm.disallowedPatterns, {"！！","！？","？？","？！","!!","!?","??","?!"},
  _xlpm.hasInvalidPattern, SUM(--ISNUMBER(FIND(_xlpm.disallowedPatterns, _xlpm.text))) &gt; 0,
  _xlpm.envDependentChars, {"㎡","㈱","|","｜","✕","Ⅰ","Ⅱ","Ⅲ","Ⅳ","Ⅴ","Ⅵ","Ⅶ","Ⅷ","Ⅸ","Ⅹ","①","②","③","④","⑤","⑥","⑦","⑧","⑨","⑩","㎝","㎞","№","¥"},
  _xlpm.hasEnvDependent, SUM(--ISNUMBER(SEARCH(_xlpm.envDependentChars, _xlpm.text))) &gt; 0,
  _xlpm.specialChars, {"!","！","?","？","/","／","＋","+","×","✕",",","【","】","（","）","｛","｝","＜","＞","(",")","{","}"},
  _xlpm.specialCount, SUM(LEN(_xlpm.text) - LEN(SUBSTITUTE(_xlpm.text, _xlpm.specialChars, ""))),
  _xlpm.charCount, LEN(_xlpm.text),
  IF(_xlpm.hasEnvDependent,
    "環境依存文字（ローマ文字、①～⑩、㎡、㈱、✕など）や「 | 」は使えません",
    IF(_xlpm.specialCount &gt;= 3,
      "記号（括弧、!、？、＋、×、/など）は3つ以上は使えません",
      IF(_xlpm.charCount &gt; 90,
        "文字数オーバーです",
        IF(_xlpm.hasInvalidPattern,
          "！,？は連続で使えません",
          ""
        )
      )
    )
  )
)</f>
        <v/>
      </c>
    </row>
    <row r="22" spans="2:8" ht="18.75" customHeight="1">
      <c r="B22" s="5" t="s">
        <v>18</v>
      </c>
      <c r="C22" s="35"/>
      <c r="D22" s="6">
        <f>LEN(C22)</f>
        <v>0</v>
      </c>
      <c r="E22" s="3" t="s">
        <v>92</v>
      </c>
      <c r="H22" s="50" t="str" cm="1">
        <f t="array" ref="H22">_xlfn.LET(
  _xlpm.text, C22,
  _xlpm.disallowedPatterns, {"！！","！？","？？","？！","!!","!?","??","?!"},
  _xlpm.hasInvalidPattern, SUM(--ISNUMBER(FIND(_xlpm.disallowedPatterns, _xlpm.text))) &gt; 0,
  _xlpm.envDependentChars, {"㎡","㈱","|","｜","✕","Ⅰ","Ⅱ","Ⅲ","Ⅳ","Ⅴ","Ⅵ","Ⅶ","Ⅷ","Ⅸ","Ⅹ","①","②","③","④","⑤","⑥","⑦","⑧","⑨","⑩","㎝","㎞","№","¥"},
  _xlpm.hasEnvDependent, SUM(--ISNUMBER(SEARCH(_xlpm.envDependentChars, _xlpm.text))) &gt; 0,
  _xlpm.specialChars, {"!","！","?","？","/","／","＋","+","×","✕",",","【","】","（","）","｛","｝","＜","＞","(",")","{","}"},
  _xlpm.specialCount, SUM(LEN(_xlpm.text) - LEN(SUBSTITUTE(_xlpm.text, _xlpm.specialChars, ""))),
  _xlpm.charCount, LEN(_xlpm.text),
  IF(_xlpm.hasEnvDependent,
    "環境依存文字（ローマ文字、①～⑩、㎡、㈱、✕など）や「 | 」は使えません",
    IF(_xlpm.specialCount &gt;= 3,
      "記号（括弧、!、？、＋、×、/など）は3つ以上は使えません",
      IF(_xlpm.charCount &gt; 90,
        "文字数オーバーです",
        IF(_xlpm.hasInvalidPattern,
          "！,？は連続で使えません",
          ""
        )
      )
    )
  )
)</f>
        <v/>
      </c>
    </row>
    <row r="23" spans="2:8" ht="18.75" customHeight="1">
      <c r="B23" s="5" t="s">
        <v>19</v>
      </c>
      <c r="C23" s="35"/>
      <c r="D23" s="6">
        <f>LEN(C23)</f>
        <v>0</v>
      </c>
      <c r="E23" s="3" t="s">
        <v>92</v>
      </c>
      <c r="H23" s="50" t="str" cm="1">
        <f t="array" ref="H23">_xlfn.LET(
  _xlpm.text, C23,
  _xlpm.disallowedPatterns, {"！！","！？","？？","？！","!!","!?","??","?!"},
  _xlpm.hasInvalidPattern, SUM(--ISNUMBER(FIND(_xlpm.disallowedPatterns, _xlpm.text))) &gt; 0,
  _xlpm.envDependentChars, {"㎡","㈱","|","｜","✕","Ⅰ","Ⅱ","Ⅲ","Ⅳ","Ⅴ","Ⅵ","Ⅶ","Ⅷ","Ⅸ","Ⅹ","①","②","③","④","⑤","⑥","⑦","⑧","⑨","⑩","㎝","㎞","№","¥"},
  _xlpm.hasEnvDependent, SUM(--ISNUMBER(SEARCH(_xlpm.envDependentChars, _xlpm.text))) &gt; 0,
  _xlpm.specialChars, {"!","！","?","？","/","／","＋","+","×","✕",",","【","】","（","）","｛","｝","＜","＞","(",")","{","}"},
  _xlpm.specialCount, SUM(LEN(_xlpm.text) - LEN(SUBSTITUTE(_xlpm.text, _xlpm.specialChars, ""))),
  _xlpm.charCount, LEN(_xlpm.text),
  IF(_xlpm.hasEnvDependent,
    "環境依存文字（ローマ文字、①～⑩、㎡、㈱、✕など）や「 | 」は使えません",
    IF(_xlpm.specialCount &gt;= 3,
      "記号（括弧、!、？、＋、×、/など）は3つ以上は使えません",
      IF(_xlpm.charCount &gt; 90,
        "文字数オーバーです",
        IF(_xlpm.hasInvalidPattern,
          "！,？は連続で使えません",
          ""
        )
      )
    )
  )
)</f>
        <v/>
      </c>
    </row>
    <row r="24" spans="2:8" ht="18.75" customHeight="1">
      <c r="B24" s="5" t="s">
        <v>20</v>
      </c>
      <c r="C24" s="29"/>
      <c r="D24" s="6">
        <f>LEN(C24)</f>
        <v>0</v>
      </c>
      <c r="E24" s="3" t="s">
        <v>92</v>
      </c>
      <c r="H24" s="50" t="str" cm="1">
        <f t="array" ref="H24">_xlfn.LET(
  _xlpm.text, C24,
  _xlpm.disallowedPatterns, {"！！","！？","？？","？！","!!","!?","??","?!"},
  _xlpm.hasInvalidPattern, SUM(--ISNUMBER(FIND(_xlpm.disallowedPatterns, _xlpm.text))) &gt; 0,
  _xlpm.envDependentChars, {"㎡","㈱","|","｜","✕","Ⅰ","Ⅱ","Ⅲ","Ⅳ","Ⅴ","Ⅵ","Ⅶ","Ⅷ","Ⅸ","Ⅹ","①","②","③","④","⑤","⑥","⑦","⑧","⑨","⑩","㎝","㎞","№","¥"},
  _xlpm.hasEnvDependent, SUM(--ISNUMBER(SEARCH(_xlpm.envDependentChars, _xlpm.text))) &gt; 0,
  _xlpm.specialChars, {"!","！","?","？","/","／","＋","+","×","✕",",","【","】","（","）","｛","｝","＜","＞","(",")","{","}"},
  _xlpm.specialCount, SUM(LEN(_xlpm.text) - LEN(SUBSTITUTE(_xlpm.text, _xlpm.specialChars, ""))),
  _xlpm.charCount, LEN(_xlpm.text),
  IF(_xlpm.hasEnvDependent,
    "環境依存文字（ローマ文字、①～⑩、㎡、㈱、✕など）や「 | 」は使えません",
    IF(_xlpm.specialCount &gt;= 3,
      "記号（括弧、!、？、＋、×、/など）は3つ以上は使えません",
      IF(_xlpm.charCount &gt; 90,
        "文字数オーバーです",
        IF(_xlpm.hasInvalidPattern,
          "！,？は連続で使えません",
          ""
        )
      )
    )
  )
)</f>
        <v/>
      </c>
    </row>
    <row r="25" spans="2:8" ht="18.75" customHeight="1">
      <c r="B25" s="5" t="s">
        <v>21</v>
      </c>
      <c r="C25" s="29"/>
      <c r="D25" s="6">
        <f>LEN(C25)</f>
        <v>0</v>
      </c>
      <c r="E25" s="3" t="s">
        <v>92</v>
      </c>
      <c r="H25" s="50" t="str" cm="1">
        <f t="array" ref="H25">_xlfn.LET(
  _xlpm.text, C25,
  _xlpm.disallowedPatterns, {"！！","！？","？？","？！","!!","!?","??","?!"},
  _xlpm.hasInvalidPattern, SUM(--ISNUMBER(FIND(_xlpm.disallowedPatterns, _xlpm.text))) &gt; 0,
  _xlpm.envDependentChars, {"㎡","㈱","|","｜","✕","Ⅰ","Ⅱ","Ⅲ","Ⅳ","Ⅴ","Ⅵ","Ⅶ","Ⅷ","Ⅸ","Ⅹ","①","②","③","④","⑤","⑥","⑦","⑧","⑨","⑩","㎝","㎞","№","¥"},
  _xlpm.hasEnvDependent, SUM(--ISNUMBER(SEARCH(_xlpm.envDependentChars, _xlpm.text))) &gt; 0,
  _xlpm.specialChars, {"!","！","?","？","/","／","＋","+","×","✕",",","【","】","（","）","｛","｝","＜","＞","(",")","{","}"},
  _xlpm.specialCount, SUM(LEN(_xlpm.text) - LEN(SUBSTITUTE(_xlpm.text, _xlpm.specialChars, ""))),
  _xlpm.charCount, LEN(_xlpm.text),
  IF(_xlpm.hasEnvDependent,
    "環境依存文字（ローマ文字、①～⑩、㎡、㈱、✕など）や「 | 」は使えません",
    IF(_xlpm.specialCount &gt;= 3,
      "記号（括弧、!、？、＋、×、/など）は3つ以上は使えません",
      IF(_xlpm.charCount &gt; 90,
        "文字数オーバーです",
        IF(_xlpm.hasInvalidPattern,
          "！,？は連続で使えません",
          ""
        )
      )
    )
  )
)</f>
        <v/>
      </c>
    </row>
    <row r="27" spans="2:8" ht="18.75" customHeight="1">
      <c r="B27" s="1" t="s">
        <v>85</v>
      </c>
      <c r="D27" s="4"/>
    </row>
    <row r="28" spans="2:8" ht="18.75" customHeight="1">
      <c r="B28" s="5" t="s">
        <v>78</v>
      </c>
      <c r="C28" s="12"/>
      <c r="D28" s="17" t="s">
        <v>172</v>
      </c>
      <c r="H28" s="74" t="str">
        <f>IF(OR(ISNUMBER(SEARCH(" ",C28)),ISNUMBER(SEARCH("　",C28))),"⚠ スペースあり","")</f>
        <v/>
      </c>
    </row>
    <row r="29" spans="2:8" ht="18.75" customHeight="1">
      <c r="B29" s="5" t="s">
        <v>78</v>
      </c>
      <c r="C29" s="35"/>
      <c r="H29" s="74" t="str">
        <f>IF(OR(ISNUMBER(SEARCH(" ",C29)),ISNUMBER(SEARCH("　",C29))),"⚠ スペースあり","")</f>
        <v/>
      </c>
    </row>
    <row r="30" spans="2:8" ht="18.75" customHeight="1">
      <c r="B30" s="5" t="s">
        <v>78</v>
      </c>
      <c r="C30" s="35"/>
      <c r="H30" s="74" t="str">
        <f>IF(OR(ISNUMBER(SEARCH(" ",C30)),ISNUMBER(SEARCH("　",C30))),"⚠ スペースあり","")</f>
        <v/>
      </c>
    </row>
    <row r="31" spans="2:8" ht="18.75" customHeight="1">
      <c r="B31" s="5" t="s">
        <v>78</v>
      </c>
      <c r="C31" s="35"/>
      <c r="H31" s="74" t="str">
        <f>IF(OR(ISNUMBER(SEARCH(" ",C31)),ISNUMBER(SEARCH("　",C31))),"⚠ スペースあり","")</f>
        <v/>
      </c>
    </row>
    <row r="32" spans="2:8" ht="18.75" customHeight="1">
      <c r="B32" s="5" t="s">
        <v>78</v>
      </c>
      <c r="C32" s="35"/>
      <c r="H32" s="74" t="str">
        <f>IF(OR(ISNUMBER(SEARCH(" ",C32)),ISNUMBER(SEARCH("　",C32))),"⚠ スペースあり","")</f>
        <v/>
      </c>
    </row>
    <row r="33" spans="7:12" ht="18.75" customHeight="1">
      <c r="G33" s="7" t="s">
        <v>1</v>
      </c>
    </row>
    <row r="34" spans="7:12" ht="18.75" customHeight="1">
      <c r="G34" s="20" t="s">
        <v>86</v>
      </c>
      <c r="H34" s="21"/>
      <c r="I34" s="21"/>
      <c r="J34" s="21"/>
      <c r="K34" s="21"/>
      <c r="L34" s="27"/>
    </row>
    <row r="35" spans="7:12" ht="18.75" customHeight="1">
      <c r="G35" s="24" t="s">
        <v>111</v>
      </c>
      <c r="I35" s="25"/>
      <c r="K35" s="25"/>
      <c r="L35" s="27"/>
    </row>
    <row r="36" spans="7:12" ht="18.75" customHeight="1">
      <c r="G36" s="27" t="s">
        <v>165</v>
      </c>
      <c r="L36" s="27"/>
    </row>
    <row r="37" spans="7:12" ht="18.75" customHeight="1">
      <c r="G37" s="27" t="s">
        <v>243</v>
      </c>
      <c r="L37" s="27"/>
    </row>
    <row r="38" spans="7:12" ht="18.75" customHeight="1">
      <c r="G38" s="27" t="s">
        <v>4</v>
      </c>
      <c r="L38" s="27"/>
    </row>
    <row r="39" spans="7:12" ht="18.75" customHeight="1">
      <c r="G39" s="27"/>
      <c r="L39" s="27"/>
    </row>
    <row r="40" spans="7:12" ht="18.75" customHeight="1">
      <c r="G40" s="27" t="s">
        <v>5</v>
      </c>
      <c r="L40" s="27"/>
    </row>
    <row r="41" spans="7:12" ht="18.75" customHeight="1">
      <c r="G41" s="27"/>
      <c r="L41" s="27"/>
    </row>
    <row r="42" spans="7:12" ht="18.75" customHeight="1">
      <c r="G42" s="24" t="s">
        <v>2</v>
      </c>
      <c r="H42" s="25"/>
      <c r="I42" s="25"/>
      <c r="J42" s="25"/>
      <c r="K42" s="25"/>
      <c r="L42" s="27"/>
    </row>
    <row r="43" spans="7:12" ht="18.75" customHeight="1">
      <c r="G43" s="27"/>
      <c r="H43" s="25"/>
      <c r="I43" s="25"/>
      <c r="J43" s="25"/>
      <c r="L43" s="27"/>
    </row>
    <row r="44" spans="7:12" ht="18.75" customHeight="1">
      <c r="G44" s="24" t="s">
        <v>7</v>
      </c>
      <c r="H44" s="25"/>
      <c r="I44" s="25"/>
      <c r="J44" s="25"/>
      <c r="K44" s="25"/>
      <c r="L44" s="27"/>
    </row>
    <row r="45" spans="7:12" ht="18.75" customHeight="1">
      <c r="G45" s="24" t="s">
        <v>9</v>
      </c>
      <c r="H45" s="25"/>
      <c r="I45" s="25"/>
      <c r="J45" s="25"/>
      <c r="K45" s="25"/>
      <c r="L45" s="27"/>
    </row>
    <row r="46" spans="7:12" ht="18.75" customHeight="1">
      <c r="G46" s="24" t="s">
        <v>8</v>
      </c>
      <c r="H46" s="25"/>
      <c r="I46" s="25"/>
      <c r="J46" s="25"/>
      <c r="K46" s="25"/>
      <c r="L46" s="27"/>
    </row>
    <row r="47" spans="7:12" ht="18.75" customHeight="1">
      <c r="G47" s="24"/>
      <c r="H47" s="25"/>
      <c r="I47" s="25"/>
      <c r="J47" s="25"/>
      <c r="L47" s="27"/>
    </row>
    <row r="48" spans="7:12" ht="18.75" customHeight="1">
      <c r="G48" s="30" t="s">
        <v>6</v>
      </c>
      <c r="H48" s="31"/>
      <c r="I48" s="31"/>
      <c r="J48" s="31"/>
      <c r="K48" s="31"/>
      <c r="L48" s="27"/>
    </row>
    <row r="49" spans="7:11" ht="18.75" customHeight="1">
      <c r="G49" s="25"/>
      <c r="H49" s="25"/>
      <c r="I49" s="25"/>
      <c r="J49" s="25"/>
      <c r="K49" s="25"/>
    </row>
    <row r="50" spans="7:11" ht="18.75" customHeight="1">
      <c r="G50" s="1" t="s">
        <v>112</v>
      </c>
    </row>
    <row r="51" spans="7:11" ht="18.75" customHeight="1">
      <c r="G51" s="1" t="s">
        <v>113</v>
      </c>
    </row>
    <row r="52" spans="7:11" ht="18.75" customHeight="1">
      <c r="G52" s="1" t="s">
        <v>114</v>
      </c>
    </row>
    <row r="53" spans="7:11" ht="18.75" customHeight="1">
      <c r="G53" s="1" t="s">
        <v>115</v>
      </c>
    </row>
    <row r="55" spans="7:11" ht="18.75" customHeight="1">
      <c r="G55" s="1" t="s">
        <v>116</v>
      </c>
    </row>
    <row r="56" spans="7:11" ht="18.75" customHeight="1">
      <c r="G56" s="1" t="s">
        <v>117</v>
      </c>
    </row>
    <row r="57" spans="7:11" ht="18.75" customHeight="1">
      <c r="G57" s="1" t="s">
        <v>118</v>
      </c>
    </row>
  </sheetData>
  <phoneticPr fontId="18"/>
  <conditionalFormatting sqref="C13">
    <cfRule type="expression" dxfId="16" priority="27">
      <formula>LEN(C13) &gt;=21</formula>
    </cfRule>
    <cfRule type="expression" dxfId="15" priority="28">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onditionalFormatting>
  <conditionalFormatting sqref="C15:C19">
    <cfRule type="duplicateValues" dxfId="14" priority="2"/>
    <cfRule type="expression" dxfId="13" priority="6">
      <formula>LEN(C15) &gt;20</formula>
    </cfRule>
  </conditionalFormatting>
  <conditionalFormatting sqref="C21:C23">
    <cfRule type="expression" dxfId="12" priority="3">
      <formula>OR(   ISNUMBER(FIND("！！", C21)),   ISNUMBER(FIND("！？", C21)),   ISNUMBER(FIND("？？", C21)),   ISNUMBER(FIND("？！", C21)),   ISNUMBER(FIND("!!", C21)),   ISNUMBER(FIND("!?", C21)),   ISNUMBER(FIND("??", C21)),   ISNUMBER(FIND("?!", C21)) )</formula>
    </cfRule>
  </conditionalFormatting>
  <conditionalFormatting sqref="C21:C25">
    <cfRule type="duplicateValues" dxfId="11" priority="1"/>
    <cfRule type="expression" dxfId="10" priority="7">
      <formula>OR(     ISNUMBER(SEARCH("㎡", C21)),     ISNUMBER(SEARCH("㈱", C21)),     ISNUMBER(SEARCH("|", C21)),     ISNUMBER(SEARCH("｜", C21)),     ISNUMBER(SEARCH("✕", C21)),     ISNUMBER(SEARCH("Ⅰ", C21)),     ISNUMBER(SEARCH("Ⅱ", C21)),     ISNUMBER(SEARCH("Ⅲ", C21)),     ISNUMBER(SEARCH("Ⅳ", C21)),     ISNUMBER(SEARCH("Ⅴ", C21)),     ISNUMBER(SEARCH("Ⅵ", C21)),     ISNUMBER(SEARCH("Ⅶ", C21)),     ISNUMBER(SEARCH("Ⅷ", C21)),     ISNUMBER(SEARCH("Ⅸ", C21)),     ISNUMBER(SEARCH("Ⅹ", C21)),     ISNUMBER(SEARCH("①", C21)),     ISNUMBER(SEARCH("②", C21)),     ISNUMBER(SEARCH("③", C21)),     ISNUMBER(SEARCH("④", C21)),     ISNUMBER(SEARCH("⑤", C21)),     ISNUMBER(SEARCH("⑥", C21)),     ISNUMBER(SEARCH("⑦", C21)),     ISNUMBER(SEARCH("⑧", C21)),     ISNUMBER(SEARCH("⑨", C21)),     ISNUMBER(SEARCH("⑩", C21)),     ISNUMBER(SEARCH("㎝", C21)),     ISNUMBER(SEARCH("㎞", C21)),     ISNUMBER(SEARCH("№", C21)),     ISNUMBER(SEARCH("¥", C21)),     (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gt;=3 )</formula>
    </cfRule>
    <cfRule type="expression" dxfId="9" priority="8">
      <formula>#REF!="記号（括弧、!、？、＋、×、/など）は3つ以上は使えません"</formula>
    </cfRule>
    <cfRule type="expression" dxfId="8" priority="9">
      <formula>LEN(C21) &gt; 90</formula>
    </cfRule>
  </conditionalFormatting>
  <conditionalFormatting sqref="D13">
    <cfRule type="expression" dxfId="7" priority="18">
      <formula>LEN(C13)&gt;=21</formula>
    </cfRule>
  </conditionalFormatting>
  <conditionalFormatting sqref="D15:D19">
    <cfRule type="expression" dxfId="6" priority="5">
      <formula>LEN(C15)&gt;=21</formula>
    </cfRule>
  </conditionalFormatting>
  <conditionalFormatting sqref="D21:D25">
    <cfRule type="expression" dxfId="5" priority="4">
      <formula>LEN(C21)&gt;=91</formula>
    </cfRule>
  </conditionalFormatting>
  <dataValidations count="2">
    <dataValidation type="custom" allowBlank="1" showInputMessage="1" showErrorMessage="1" errorTitle="！、｜、/、？、×、+は使えません" sqref="C13 C15:C19" xr:uid="{74BA5437-1E7D-4521-BE70-68EFCEC1D80B}">
      <formula1>ISERROR(FIND("!", C13) + FIND("|", C13) + FIND("/", C13) + FIND("?", C13) + FIND("×", C13) + FIND("+", C13))</formula1>
    </dataValidation>
    <dataValidation type="custom" allowBlank="1" showInputMessage="1" showErrorMessage="1" errorTitle="！、｜、/、？、×、+は使えません" sqref="H13" xr:uid="{A829DEAD-6532-44F7-8C03-6D652556B9C6}">
      <formula1>ISERROR(FIND("!", J13) + FIND("|", J13) + FIND("/", J13) + FIND("?", J13) + FIND("×", J13) + FIND("+", J13))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E690-B36A-42C8-B78B-86C3E2D6F7C8}">
  <sheetPr>
    <tabColor rgb="FFFF0000"/>
  </sheetPr>
  <dimension ref="B2:L38"/>
  <sheetViews>
    <sheetView view="pageBreakPreview" zoomScale="70" zoomScaleNormal="70" zoomScaleSheetLayoutView="70" workbookViewId="0">
      <selection activeCell="B1" sqref="B1"/>
    </sheetView>
  </sheetViews>
  <sheetFormatPr defaultColWidth="9" defaultRowHeight="18.75" customHeight="1"/>
  <cols>
    <col min="1" max="1" width="3.109375" style="1" customWidth="1"/>
    <col min="2" max="2" width="35" style="1" customWidth="1"/>
    <col min="3" max="3" width="86.44140625" style="1" customWidth="1"/>
    <col min="4" max="4" width="7.44140625" style="1" customWidth="1"/>
    <col min="5" max="5" width="44.109375" style="1" customWidth="1"/>
    <col min="6" max="6" width="9" style="1"/>
    <col min="7" max="7" width="23.44140625" style="1" customWidth="1"/>
    <col min="8" max="8" width="53.109375" style="1" customWidth="1"/>
    <col min="9" max="10" width="9" style="1"/>
    <col min="11" max="11" width="9.109375" style="1" customWidth="1"/>
    <col min="12" max="14" width="9" style="1"/>
    <col min="15" max="15" width="9" style="1" customWidth="1"/>
    <col min="16" max="16384" width="9" style="1"/>
  </cols>
  <sheetData>
    <row r="2" spans="2:8" ht="18.75" customHeight="1">
      <c r="B2" s="1" t="s">
        <v>162</v>
      </c>
    </row>
    <row r="3" spans="2:8" ht="18.75" customHeight="1">
      <c r="B3" s="5" t="s">
        <v>140</v>
      </c>
      <c r="C3" s="76"/>
    </row>
    <row r="4" spans="2:8" ht="18.75" customHeight="1">
      <c r="B4" s="5" t="s">
        <v>163</v>
      </c>
      <c r="C4" s="76"/>
    </row>
    <row r="6" spans="2:8" ht="18.75" customHeight="1">
      <c r="B6" s="8" t="s">
        <v>159</v>
      </c>
      <c r="C6" s="8"/>
    </row>
    <row r="7" spans="2:8" ht="18.75" customHeight="1">
      <c r="B7" s="8" t="s">
        <v>160</v>
      </c>
      <c r="C7" s="8"/>
    </row>
    <row r="8" spans="2:8" ht="18.75" customHeight="1">
      <c r="B8" s="8" t="s">
        <v>161</v>
      </c>
      <c r="C8" s="8"/>
    </row>
    <row r="9" spans="2:8" ht="18.75" customHeight="1">
      <c r="B9" s="34"/>
      <c r="C9" s="34"/>
    </row>
    <row r="10" spans="2:8" ht="18.75" customHeight="1">
      <c r="B10" s="3" t="s">
        <v>252</v>
      </c>
      <c r="E10" s="17" t="s">
        <v>3</v>
      </c>
      <c r="H10" s="50" t="s">
        <v>164</v>
      </c>
    </row>
    <row r="11" spans="2:8" ht="18.75" customHeight="1">
      <c r="H11" s="50" t="s">
        <v>253</v>
      </c>
    </row>
    <row r="12" spans="2:8" ht="18.75" customHeight="1">
      <c r="B12" s="5" t="s">
        <v>10</v>
      </c>
      <c r="C12" s="18"/>
      <c r="D12" s="6">
        <f>LEN(C12)</f>
        <v>0</v>
      </c>
      <c r="E12" s="1" t="s">
        <v>181</v>
      </c>
      <c r="H12" s="51" t="str" cm="1">
        <f t="array" ref="H12">IF(SUMPRODUCT(--ISNUMBER(FIND({"!","！","？","|","/","✕","?","×","+","㎡","㈱","Ⅰ","Ⅱ","Ⅲ","Ⅳ","Ⅴ","Ⅵ","Ⅶ","Ⅷ","Ⅸ","Ⅹ","①","②","③","④","⑤","⑥","⑦","⑧","⑨","⑩","㎞","㎝","№","¥"}, C12))) &gt; 0,
   "記号、環境依存文字は使えません",
   IF(LEN(C12) &gt; 20,
      "文字数オーバーです",
      ""
   )
)</f>
        <v/>
      </c>
    </row>
    <row r="13" spans="2:8" ht="18.75" customHeight="1">
      <c r="C13" s="3"/>
      <c r="D13" s="2"/>
      <c r="E13" s="4"/>
    </row>
    <row r="14" spans="2:8" ht="18.75" customHeight="1">
      <c r="B14" s="5" t="s">
        <v>105</v>
      </c>
      <c r="C14" s="18"/>
      <c r="D14" s="6">
        <f>LEN(C14)</f>
        <v>0</v>
      </c>
      <c r="E14" s="1" t="s">
        <v>254</v>
      </c>
      <c r="H14" s="50" t="str" cm="1">
        <f t="array" ref="H14">IF(
    SUMPRODUCT(--ISNUMBER(FIND({"【","】","（","）","＜","＞","『","』","≪","≫","｛","}","《","》","(",")","「","」","[","]","!","！","？","|","/","✕","?","×","+","㎡","㈱","Ⅰ","Ⅱ","Ⅲ","Ⅳ","Ⅴ","Ⅵ","Ⅶ","Ⅷ","Ⅸ","Ⅹ","①","②","③","④","⑤","⑥","⑦","⑧","⑨","⑩","㎞","㎝","№","¥","ｱ","ｲ","ｳ","ｴ","ｵ","ｶ","ｷ","ｸ","ｹ","ｺ","ｻ","ｼ","ｽ","ｾ","ｿ","ﾀ","ﾁ","ﾂ","ﾃ","ﾄ","ﾅ","ﾆ","ﾇ","ﾈ","ﾉ","ﾊ","ﾋ","ﾌ","ﾍ","ﾎ","ﾏ","ﾐ","ﾑ","ﾒ","ﾓ","ﾔ","ﾕ","ﾖ","ﾗ","ﾘ","ﾙ","ﾚ","ﾛ","ﾜ","ｦ","ﾝ","ｧ","ｨ","ｩ","ｪ","ｫ","ｬ","ｭ","ｮ","ｯ"}, C14))) &gt; 0,
    "記号、環境依存文字、半角カタカナは使えません",
    IF(LEN(C14) &gt; 30,
        "文字数オーバーです",
        ""
    )
)</f>
        <v/>
      </c>
    </row>
    <row r="15" spans="2:8" ht="18.75" customHeight="1">
      <c r="D15" s="1" t="s">
        <v>16</v>
      </c>
    </row>
    <row r="16" spans="2:8" ht="18.75" customHeight="1">
      <c r="B16" s="1" t="s">
        <v>85</v>
      </c>
      <c r="D16" s="4"/>
    </row>
    <row r="17" spans="2:12" ht="18.75" customHeight="1">
      <c r="B17" s="5" t="s">
        <v>78</v>
      </c>
      <c r="C17" s="12"/>
      <c r="D17" s="17" t="s">
        <v>172</v>
      </c>
      <c r="H17" s="74" t="str">
        <f>IF(OR(ISNUMBER(SEARCH(" ",C17)),ISNUMBER(SEARCH("　",C17))),"⚠ スペースあり","")</f>
        <v/>
      </c>
    </row>
    <row r="18" spans="2:12" ht="18.75" customHeight="1">
      <c r="B18" s="5" t="s">
        <v>78</v>
      </c>
      <c r="C18" s="35"/>
      <c r="H18" s="74" t="str">
        <f>IF(OR(ISNUMBER(SEARCH(" ",C18)),ISNUMBER(SEARCH("　",C18))),"⚠ スペースあり","")</f>
        <v/>
      </c>
    </row>
    <row r="19" spans="2:12" ht="18.75" customHeight="1">
      <c r="B19" s="5" t="s">
        <v>78</v>
      </c>
      <c r="C19" s="35"/>
      <c r="H19" s="74" t="str">
        <f>IF(OR(ISNUMBER(SEARCH(" ",C19)),ISNUMBER(SEARCH("　",C19))),"⚠ スペースあり","")</f>
        <v/>
      </c>
    </row>
    <row r="20" spans="2:12" ht="18.75" customHeight="1">
      <c r="B20" s="5" t="s">
        <v>78</v>
      </c>
      <c r="C20" s="35"/>
      <c r="H20" s="74" t="str">
        <f>IF(OR(ISNUMBER(SEARCH(" ",C20)),ISNUMBER(SEARCH("　",C20))),"⚠ スペースあり","")</f>
        <v/>
      </c>
    </row>
    <row r="21" spans="2:12" ht="18.75" customHeight="1">
      <c r="B21" s="5" t="s">
        <v>78</v>
      </c>
      <c r="C21" s="35"/>
      <c r="H21" s="74" t="str">
        <f>IF(OR(ISNUMBER(SEARCH(" ",C21)),ISNUMBER(SEARCH("　",C21))),"⚠ スペースあり","")</f>
        <v/>
      </c>
    </row>
    <row r="22" spans="2:12" ht="18.75" customHeight="1">
      <c r="G22" s="7" t="s">
        <v>255</v>
      </c>
    </row>
    <row r="23" spans="2:12" ht="18.75" customHeight="1">
      <c r="G23" s="20" t="s">
        <v>256</v>
      </c>
      <c r="H23" s="21"/>
      <c r="I23" s="21"/>
      <c r="J23" s="21"/>
      <c r="K23" s="21"/>
      <c r="L23" s="27"/>
    </row>
    <row r="24" spans="2:12" ht="18.75" customHeight="1">
      <c r="G24" s="24" t="s">
        <v>257</v>
      </c>
      <c r="I24" s="25"/>
      <c r="K24" s="25"/>
      <c r="L24" s="27"/>
    </row>
    <row r="25" spans="2:12" ht="18.75" customHeight="1">
      <c r="C25" s="1" t="s">
        <v>258</v>
      </c>
      <c r="G25" s="27" t="s">
        <v>259</v>
      </c>
      <c r="L25" s="27"/>
    </row>
    <row r="26" spans="2:12" ht="18.75" customHeight="1">
      <c r="G26" s="27" t="s">
        <v>243</v>
      </c>
      <c r="L26" s="27"/>
    </row>
    <row r="27" spans="2:12" ht="18.75" customHeight="1">
      <c r="G27" s="27" t="s">
        <v>260</v>
      </c>
      <c r="L27" s="27"/>
    </row>
    <row r="28" spans="2:12" ht="18.75" customHeight="1">
      <c r="G28" s="27"/>
      <c r="L28" s="27"/>
    </row>
    <row r="29" spans="2:12" ht="18.75" customHeight="1">
      <c r="G29" s="27" t="s">
        <v>261</v>
      </c>
      <c r="L29" s="27"/>
    </row>
    <row r="30" spans="2:12" ht="18.75" customHeight="1">
      <c r="G30" s="27"/>
      <c r="L30" s="27"/>
    </row>
    <row r="31" spans="2:12" ht="18.75" customHeight="1">
      <c r="G31" s="24" t="s">
        <v>262</v>
      </c>
      <c r="H31" s="25"/>
      <c r="I31" s="25"/>
      <c r="J31" s="25"/>
      <c r="K31" s="25"/>
      <c r="L31" s="27"/>
    </row>
    <row r="32" spans="2:12" ht="18.75" customHeight="1">
      <c r="G32" s="27"/>
      <c r="H32" s="25"/>
      <c r="I32" s="25"/>
      <c r="J32" s="25"/>
      <c r="L32" s="27"/>
    </row>
    <row r="33" spans="7:12" ht="18.75" customHeight="1">
      <c r="G33" s="24" t="s">
        <v>7</v>
      </c>
      <c r="H33" s="25"/>
      <c r="I33" s="25"/>
      <c r="J33" s="25"/>
      <c r="K33" s="25"/>
      <c r="L33" s="27"/>
    </row>
    <row r="34" spans="7:12" ht="18.75" customHeight="1">
      <c r="G34" s="24" t="s">
        <v>9</v>
      </c>
      <c r="H34" s="25"/>
      <c r="I34" s="25"/>
      <c r="J34" s="25"/>
      <c r="K34" s="25"/>
      <c r="L34" s="27"/>
    </row>
    <row r="35" spans="7:12" ht="18.75" customHeight="1">
      <c r="G35" s="24" t="s">
        <v>8</v>
      </c>
      <c r="H35" s="25"/>
      <c r="I35" s="25"/>
      <c r="J35" s="25"/>
      <c r="K35" s="25"/>
      <c r="L35" s="27"/>
    </row>
    <row r="36" spans="7:12" ht="18.75" customHeight="1">
      <c r="G36" s="24"/>
      <c r="H36" s="25"/>
      <c r="I36" s="25"/>
      <c r="J36" s="25"/>
      <c r="L36" s="27"/>
    </row>
    <row r="37" spans="7:12" ht="18.75" customHeight="1">
      <c r="G37" s="30" t="s">
        <v>263</v>
      </c>
      <c r="H37" s="31"/>
      <c r="I37" s="31"/>
      <c r="J37" s="31"/>
      <c r="K37" s="31"/>
      <c r="L37" s="27"/>
    </row>
    <row r="38" spans="7:12" ht="18.75" customHeight="1">
      <c r="G38" s="25"/>
      <c r="H38" s="25"/>
      <c r="I38" s="25"/>
      <c r="J38" s="25"/>
      <c r="K38" s="25"/>
    </row>
  </sheetData>
  <phoneticPr fontId="18"/>
  <conditionalFormatting sqref="C12">
    <cfRule type="expression" dxfId="4" priority="2">
      <formula>LEN(C12) &gt;=21</formula>
    </cfRule>
    <cfRule type="expression" dxfId="3" priority="3">
      <formula>OR(ISNUMBER(FIND("!", C12)), ISNUMBER(FIND("！", C12)), ISNUMBER(FIND("？", C12)), ISNUMBER(FIND("|", C12)), ISNUMBER(FIND("/", C12)), ISNUMBER(FIND("✕", C12)), ISNUMBER(FIND("?", C12)), ISNUMBER(FIND("×", C12)), ISNUMBER(FIND("+", C12)), ISNUMBER(FIND("㎡", C12)), ISNUMBER(FIND("㈱", C12)), ISNUMBER(FIND("Ⅰ", C12)), ISNUMBER(FIND("Ⅱ", C12)), ISNUMBER(FIND("Ⅲ", C12)), ISNUMBER(FIND("Ⅳ", C12)), ISNUMBER(FIND("Ⅴ", C12)), ISNUMBER(FIND("Ⅵ", C12)), ISNUMBER(FIND("Ⅶ", C12)), ISNUMBER(FIND("Ⅷ", C12)), ISNUMBER(FIND("Ⅸ", C12)), ISNUMBER(FIND("Ⅹ", C12)), ISNUMBER(FIND("①", C12)), ISNUMBER(FIND("②", C12)), ISNUMBER(FIND("③", C12)), ISNUMBER(FIND("④", C12)), ISNUMBER(FIND("⑤", C12)), ISNUMBER(FIND("⑥", C12)), ISNUMBER(FIND("⑦", C12)), ISNUMBER(FIND("⑧", C12)), ISNUMBER(FIND("⑨", C12)), ISNUMBER(FIND("⑩", C12)), ISNUMBER(FIND("㎞", C12)), ISNUMBER(FIND("㎝", C12)), ISNUMBER(FIND("№", C12)), ISNUMBER(FIND("¥", C12)))</formula>
    </cfRule>
  </conditionalFormatting>
  <conditionalFormatting sqref="C14">
    <cfRule type="duplicateValues" dxfId="2" priority="4"/>
    <cfRule type="expression" dxfId="1" priority="5">
      <formula>LEN(C14) &gt;30</formula>
    </cfRule>
  </conditionalFormatting>
  <conditionalFormatting sqref="D12 D14">
    <cfRule type="expression" dxfId="0" priority="1">
      <formula>LEN(C12)&gt;=31</formula>
    </cfRule>
  </conditionalFormatting>
  <dataValidations count="2">
    <dataValidation type="custom" allowBlank="1" showInputMessage="1" showErrorMessage="1" errorTitle="！、｜、/、？、×、+は使えません" sqref="H12" xr:uid="{97FC7115-9B2C-4AFE-B728-AF4CBDA67595}">
      <formula1>ISERROR(FIND("!", J12) + FIND("|", J12) + FIND("/", J12) + FIND("?", J12) + FIND("×", J12) + FIND("+", J12))</formula1>
    </dataValidation>
    <dataValidation type="custom" allowBlank="1" showInputMessage="1" showErrorMessage="1" errorTitle="！、｜、/、？、×、+は使えません" sqref="C12 C14" xr:uid="{0682A9C1-CB7B-4054-98E9-0A716A6BF30B}">
      <formula1>ISERROR(FIND("!", C12) + FIND("|", C12) + FIND("/", C12) + FIND("?", C12) + FIND("×", C12) + FIND("+", C12))</formula1>
    </dataValidation>
  </dataValidations>
  <pageMargins left="0.7" right="0.7" top="0.75" bottom="0.75" header="0.3" footer="0.3"/>
  <pageSetup paperSize="8" scale="5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05EB-4874-4629-B221-8252FE72DD1B}">
  <dimension ref="B2:K51"/>
  <sheetViews>
    <sheetView showGridLines="0" workbookViewId="0"/>
  </sheetViews>
  <sheetFormatPr defaultColWidth="8.88671875" defaultRowHeight="13.2"/>
  <cols>
    <col min="1" max="1" width="4.6640625" style="59" customWidth="1"/>
    <col min="2" max="16384" width="8.88671875" style="59"/>
  </cols>
  <sheetData>
    <row r="2" spans="2:11" ht="21">
      <c r="B2" s="58" t="s">
        <v>187</v>
      </c>
    </row>
    <row r="4" spans="2:11">
      <c r="B4" s="66" t="s">
        <v>188</v>
      </c>
    </row>
    <row r="6" spans="2:11">
      <c r="B6" s="60" t="s">
        <v>189</v>
      </c>
      <c r="C6" s="61"/>
      <c r="D6" s="61"/>
      <c r="E6" s="61"/>
      <c r="F6" s="61"/>
      <c r="G6" s="61"/>
      <c r="H6" s="61"/>
      <c r="I6" s="61"/>
      <c r="J6" s="61"/>
      <c r="K6" s="61"/>
    </row>
    <row r="7" spans="2:11">
      <c r="B7" s="62" t="s">
        <v>190</v>
      </c>
      <c r="C7" s="61"/>
      <c r="D7" s="61"/>
      <c r="E7" s="61"/>
      <c r="F7" s="61"/>
      <c r="G7" s="61"/>
      <c r="H7" s="61"/>
      <c r="I7" s="61"/>
      <c r="J7" s="61"/>
      <c r="K7" s="61"/>
    </row>
    <row r="8" spans="2:11">
      <c r="B8" s="61"/>
      <c r="C8" s="61"/>
      <c r="D8" s="61"/>
      <c r="E8" s="61"/>
      <c r="F8" s="61"/>
      <c r="G8" s="61"/>
      <c r="H8" s="61"/>
      <c r="I8" s="61"/>
      <c r="J8" s="61"/>
      <c r="K8" s="61"/>
    </row>
    <row r="9" spans="2:11">
      <c r="B9" s="60" t="s">
        <v>191</v>
      </c>
      <c r="C9" s="61"/>
      <c r="D9" s="61"/>
      <c r="E9" s="61"/>
      <c r="F9" s="61"/>
      <c r="G9" s="61"/>
      <c r="H9" s="61"/>
      <c r="I9" s="61"/>
      <c r="J9" s="61"/>
      <c r="K9" s="61"/>
    </row>
    <row r="10" spans="2:11">
      <c r="B10" s="60" t="s">
        <v>218</v>
      </c>
      <c r="C10" s="61"/>
      <c r="D10" s="61"/>
      <c r="E10" s="61"/>
      <c r="F10" s="61"/>
      <c r="G10" s="61"/>
      <c r="H10" s="61"/>
      <c r="I10" s="61"/>
      <c r="J10" s="61"/>
      <c r="K10" s="61"/>
    </row>
    <row r="11" spans="2:11">
      <c r="B11" s="62" t="s">
        <v>192</v>
      </c>
      <c r="C11" s="61"/>
      <c r="D11" s="61"/>
      <c r="E11" s="61"/>
      <c r="F11" s="61"/>
      <c r="G11" s="61"/>
      <c r="H11" s="61"/>
      <c r="I11" s="61"/>
      <c r="J11" s="61"/>
      <c r="K11" s="61"/>
    </row>
    <row r="12" spans="2:11">
      <c r="B12" s="62" t="s">
        <v>217</v>
      </c>
      <c r="C12" s="61"/>
      <c r="D12" s="61"/>
      <c r="E12" s="61"/>
      <c r="F12" s="61"/>
      <c r="G12" s="61"/>
      <c r="H12" s="61"/>
      <c r="I12" s="61"/>
      <c r="J12" s="61"/>
      <c r="K12" s="61"/>
    </row>
    <row r="13" spans="2:11">
      <c r="B13" s="62" t="s">
        <v>193</v>
      </c>
      <c r="C13" s="61"/>
      <c r="D13" s="61"/>
      <c r="E13" s="61"/>
      <c r="F13" s="61"/>
      <c r="G13" s="61"/>
      <c r="H13" s="61"/>
      <c r="I13" s="61"/>
      <c r="J13" s="61"/>
      <c r="K13" s="61"/>
    </row>
    <row r="14" spans="2:11">
      <c r="B14" s="62" t="s">
        <v>194</v>
      </c>
      <c r="C14" s="61"/>
      <c r="D14" s="61"/>
      <c r="E14" s="61"/>
      <c r="F14" s="61"/>
      <c r="G14" s="61"/>
      <c r="H14" s="61"/>
      <c r="I14" s="61"/>
      <c r="J14" s="61"/>
      <c r="K14" s="61"/>
    </row>
    <row r="15" spans="2:11">
      <c r="B15" s="62"/>
      <c r="C15" s="61"/>
      <c r="D15" s="61"/>
      <c r="E15" s="61"/>
      <c r="F15" s="61"/>
      <c r="G15" s="61"/>
      <c r="H15" s="61"/>
      <c r="I15" s="61"/>
      <c r="J15" s="61"/>
      <c r="K15" s="61"/>
    </row>
    <row r="16" spans="2:11">
      <c r="B16" s="60" t="s">
        <v>195</v>
      </c>
      <c r="C16" s="61"/>
      <c r="D16" s="61"/>
      <c r="E16" s="61"/>
      <c r="F16" s="61"/>
      <c r="G16" s="61"/>
      <c r="H16" s="61"/>
      <c r="I16" s="61"/>
      <c r="J16" s="61"/>
      <c r="K16" s="61"/>
    </row>
    <row r="17" spans="2:11">
      <c r="B17" s="60" t="s">
        <v>218</v>
      </c>
      <c r="C17" s="61"/>
      <c r="D17" s="61"/>
      <c r="E17" s="61"/>
      <c r="F17" s="61"/>
      <c r="G17" s="61"/>
      <c r="H17" s="61"/>
      <c r="I17" s="61"/>
      <c r="J17" s="61"/>
      <c r="K17" s="61"/>
    </row>
    <row r="18" spans="2:11">
      <c r="B18" s="63" t="s">
        <v>196</v>
      </c>
      <c r="C18" s="61"/>
      <c r="D18" s="61"/>
      <c r="E18" s="61"/>
      <c r="F18" s="61"/>
      <c r="G18" s="61"/>
      <c r="H18" s="61"/>
      <c r="I18" s="61"/>
      <c r="J18" s="61"/>
      <c r="K18" s="61"/>
    </row>
    <row r="21" spans="2:11" ht="21">
      <c r="B21" s="58" t="s">
        <v>197</v>
      </c>
    </row>
    <row r="23" spans="2:11">
      <c r="B23" s="59" t="s">
        <v>198</v>
      </c>
    </row>
    <row r="24" spans="2:11">
      <c r="B24" s="59" t="s">
        <v>199</v>
      </c>
    </row>
    <row r="26" spans="2:11">
      <c r="B26" s="62" t="s">
        <v>221</v>
      </c>
      <c r="C26" s="61"/>
      <c r="D26" s="61"/>
      <c r="E26" s="61"/>
      <c r="F26" s="61"/>
      <c r="G26" s="61"/>
      <c r="H26" s="61"/>
      <c r="I26" s="61"/>
      <c r="J26" s="61"/>
      <c r="K26" s="61"/>
    </row>
    <row r="27" spans="2:11">
      <c r="B27" s="62" t="s">
        <v>220</v>
      </c>
      <c r="C27" s="61"/>
      <c r="D27" s="61"/>
      <c r="E27" s="61"/>
      <c r="F27" s="61"/>
      <c r="G27" s="61"/>
      <c r="H27" s="61"/>
      <c r="I27" s="61"/>
      <c r="J27" s="61"/>
      <c r="K27" s="61"/>
    </row>
    <row r="28" spans="2:11">
      <c r="B28" s="60" t="s">
        <v>200</v>
      </c>
      <c r="C28" s="61"/>
      <c r="D28" s="61"/>
      <c r="E28" s="61"/>
      <c r="F28" s="61"/>
      <c r="G28" s="61"/>
      <c r="H28" s="61"/>
      <c r="I28" s="61"/>
      <c r="J28" s="61"/>
      <c r="K28" s="61"/>
    </row>
    <row r="29" spans="2:11">
      <c r="B29" s="60"/>
      <c r="C29" s="61"/>
      <c r="D29" s="61"/>
      <c r="E29" s="61"/>
      <c r="F29" s="61"/>
      <c r="G29" s="61"/>
      <c r="H29" s="61"/>
      <c r="I29" s="61"/>
      <c r="J29" s="61"/>
      <c r="K29" s="61"/>
    </row>
    <row r="30" spans="2:11">
      <c r="B30" s="62" t="s">
        <v>219</v>
      </c>
      <c r="C30" s="61"/>
      <c r="D30" s="61"/>
      <c r="E30" s="61"/>
      <c r="F30" s="61"/>
      <c r="G30" s="61"/>
      <c r="H30" s="61"/>
      <c r="I30" s="61"/>
      <c r="J30" s="61"/>
      <c r="K30" s="61"/>
    </row>
    <row r="31" spans="2:11">
      <c r="B31" s="62"/>
      <c r="C31" s="61"/>
      <c r="D31" s="61"/>
      <c r="E31" s="61"/>
      <c r="F31" s="61"/>
      <c r="G31" s="61"/>
      <c r="H31" s="61"/>
      <c r="I31" s="61"/>
      <c r="J31" s="61"/>
      <c r="K31" s="61"/>
    </row>
    <row r="32" spans="2:11">
      <c r="B32" s="62"/>
      <c r="C32" s="61"/>
      <c r="D32" s="61"/>
      <c r="E32" s="61"/>
      <c r="F32" s="61"/>
      <c r="G32" s="61"/>
      <c r="H32" s="61"/>
      <c r="I32" s="61"/>
      <c r="J32" s="61"/>
      <c r="K32" s="61"/>
    </row>
    <row r="33" spans="2:11">
      <c r="B33" s="62"/>
      <c r="C33" s="61"/>
      <c r="D33" s="61"/>
      <c r="E33" s="61"/>
      <c r="F33" s="61"/>
      <c r="G33" s="61"/>
      <c r="H33" s="61"/>
      <c r="I33" s="61"/>
      <c r="J33" s="61"/>
      <c r="K33" s="61"/>
    </row>
    <row r="34" spans="2:11">
      <c r="B34" s="62"/>
      <c r="C34" s="61"/>
      <c r="D34" s="61"/>
      <c r="E34" s="61"/>
      <c r="F34" s="61"/>
      <c r="G34" s="61"/>
      <c r="H34" s="61"/>
      <c r="I34" s="61"/>
      <c r="J34" s="61"/>
      <c r="K34" s="61"/>
    </row>
    <row r="35" spans="2:11">
      <c r="B35" s="62"/>
      <c r="C35" s="61"/>
      <c r="D35" s="61"/>
      <c r="E35" s="61"/>
      <c r="F35" s="61"/>
      <c r="G35" s="61"/>
      <c r="H35" s="61"/>
      <c r="I35" s="61"/>
      <c r="J35" s="61"/>
      <c r="K35" s="61"/>
    </row>
    <row r="36" spans="2:11">
      <c r="B36" s="62" t="s">
        <v>201</v>
      </c>
      <c r="C36" s="61"/>
      <c r="D36" s="61"/>
      <c r="E36" s="61"/>
      <c r="F36" s="61"/>
      <c r="G36" s="61"/>
      <c r="H36" s="61"/>
      <c r="I36" s="61"/>
      <c r="J36" s="61"/>
      <c r="K36" s="61"/>
    </row>
    <row r="37" spans="2:11">
      <c r="B37" s="62" t="s">
        <v>202</v>
      </c>
      <c r="C37" s="61"/>
      <c r="D37" s="61"/>
      <c r="E37" s="61"/>
      <c r="F37" s="61"/>
      <c r="G37" s="61"/>
      <c r="H37" s="61"/>
      <c r="I37" s="61"/>
      <c r="J37" s="61"/>
      <c r="K37" s="61"/>
    </row>
    <row r="38" spans="2:11">
      <c r="B38" s="62" t="s">
        <v>203</v>
      </c>
      <c r="C38" s="61"/>
      <c r="D38" s="61"/>
      <c r="E38" s="61"/>
      <c r="F38" s="61"/>
      <c r="G38" s="61"/>
      <c r="H38" s="61"/>
      <c r="I38" s="61"/>
      <c r="J38" s="61"/>
      <c r="K38" s="61"/>
    </row>
    <row r="39" spans="2:11">
      <c r="B39" s="62" t="s">
        <v>204</v>
      </c>
      <c r="C39" s="61"/>
      <c r="D39" s="61"/>
      <c r="E39" s="61"/>
      <c r="F39" s="61"/>
      <c r="G39" s="61"/>
      <c r="H39" s="61"/>
      <c r="I39" s="61"/>
      <c r="J39" s="61"/>
      <c r="K39" s="61"/>
    </row>
    <row r="40" spans="2:11">
      <c r="B40" s="62"/>
      <c r="C40" s="61"/>
      <c r="D40" s="61"/>
      <c r="E40" s="61"/>
      <c r="F40" s="61"/>
      <c r="G40" s="61"/>
      <c r="H40" s="61"/>
      <c r="I40" s="61"/>
      <c r="J40" s="61"/>
      <c r="K40" s="61"/>
    </row>
    <row r="42" spans="2:11">
      <c r="B42" s="59" t="s">
        <v>205</v>
      </c>
    </row>
    <row r="43" spans="2:11">
      <c r="B43" s="59" t="s">
        <v>216</v>
      </c>
    </row>
    <row r="44" spans="2:11">
      <c r="B44" s="59" t="s">
        <v>206</v>
      </c>
    </row>
    <row r="46" spans="2:11">
      <c r="B46" s="62" t="s">
        <v>219</v>
      </c>
      <c r="C46" s="61"/>
      <c r="D46" s="61"/>
      <c r="E46" s="61"/>
      <c r="F46" s="61"/>
      <c r="G46" s="61"/>
      <c r="H46" s="61"/>
      <c r="I46" s="61"/>
      <c r="J46" s="61"/>
      <c r="K46" s="61"/>
    </row>
    <row r="47" spans="2:11">
      <c r="B47" s="61"/>
      <c r="C47" s="61"/>
      <c r="D47" s="61"/>
      <c r="E47" s="61"/>
      <c r="F47" s="61"/>
      <c r="G47" s="61"/>
      <c r="H47" s="61"/>
      <c r="I47" s="61"/>
      <c r="J47" s="61"/>
      <c r="K47" s="61"/>
    </row>
    <row r="48" spans="2:11">
      <c r="B48" s="61"/>
      <c r="C48" s="61"/>
      <c r="D48" s="61"/>
      <c r="E48" s="61"/>
      <c r="F48" s="61"/>
      <c r="G48" s="61"/>
      <c r="H48" s="61"/>
      <c r="I48" s="61"/>
      <c r="J48" s="61"/>
      <c r="K48" s="61"/>
    </row>
    <row r="49" spans="2:11">
      <c r="B49" s="61"/>
      <c r="C49" s="61"/>
      <c r="D49" s="61"/>
      <c r="E49" s="61"/>
      <c r="F49" s="61"/>
      <c r="G49" s="61"/>
      <c r="H49" s="61"/>
      <c r="I49" s="61"/>
      <c r="J49" s="61"/>
      <c r="K49" s="61"/>
    </row>
    <row r="50" spans="2:11">
      <c r="B50" s="61"/>
      <c r="C50" s="61"/>
      <c r="D50" s="61"/>
      <c r="E50" s="61"/>
      <c r="F50" s="61"/>
      <c r="G50" s="61"/>
      <c r="H50" s="61"/>
      <c r="I50" s="61"/>
      <c r="J50" s="61"/>
      <c r="K50" s="61"/>
    </row>
    <row r="51" spans="2:11">
      <c r="B51" s="61"/>
      <c r="C51" s="61"/>
      <c r="D51" s="61"/>
      <c r="E51" s="61"/>
      <c r="F51" s="61"/>
      <c r="G51" s="61"/>
      <c r="H51" s="61"/>
      <c r="I51" s="61"/>
      <c r="J51" s="61"/>
      <c r="K51" s="61"/>
    </row>
  </sheetData>
  <phoneticPr fontId="18"/>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418C-099B-4CC9-AAAE-B80D8AAB0353}">
  <dimension ref="A1:E4"/>
  <sheetViews>
    <sheetView showGridLines="0" topLeftCell="D1" workbookViewId="0">
      <selection activeCell="D1" sqref="D1"/>
    </sheetView>
  </sheetViews>
  <sheetFormatPr defaultColWidth="8.88671875" defaultRowHeight="13.2"/>
  <cols>
    <col min="1" max="2" width="22.6640625" style="59" hidden="1" customWidth="1"/>
    <col min="3" max="3" width="15.6640625" style="59" hidden="1" customWidth="1"/>
    <col min="4" max="4" width="21.109375" style="59" bestFit="1" customWidth="1"/>
    <col min="5" max="5" width="31.109375" style="59" bestFit="1" customWidth="1"/>
    <col min="6" max="16384" width="8.88671875" style="59"/>
  </cols>
  <sheetData>
    <row r="1" spans="1:5">
      <c r="A1" s="59" t="s">
        <v>207</v>
      </c>
      <c r="B1" s="59" t="s">
        <v>208</v>
      </c>
      <c r="C1" s="59" t="s">
        <v>209</v>
      </c>
      <c r="D1" s="59" t="s">
        <v>210</v>
      </c>
      <c r="E1" s="59" t="s">
        <v>211</v>
      </c>
    </row>
    <row r="2" spans="1:5">
      <c r="A2" s="59" t="s">
        <v>212</v>
      </c>
      <c r="B2" s="59" t="s">
        <v>213</v>
      </c>
      <c r="C2" s="59" t="s">
        <v>214</v>
      </c>
      <c r="D2" s="64" t="s">
        <v>222</v>
      </c>
      <c r="E2" s="59" t="s">
        <v>222</v>
      </c>
    </row>
    <row r="3" spans="1:5">
      <c r="A3" s="59" t="s">
        <v>212</v>
      </c>
      <c r="B3" s="59" t="s">
        <v>215</v>
      </c>
      <c r="C3" s="59" t="s">
        <v>214</v>
      </c>
      <c r="D3" s="64" t="s">
        <v>223</v>
      </c>
      <c r="E3" s="59" t="s">
        <v>223</v>
      </c>
    </row>
    <row r="4" spans="1:5">
      <c r="A4" s="59" t="s">
        <v>212</v>
      </c>
      <c r="B4" s="59" t="s">
        <v>215</v>
      </c>
      <c r="C4" s="59" t="s">
        <v>214</v>
      </c>
      <c r="D4" s="64" t="s">
        <v>224</v>
      </c>
      <c r="E4" s="59" t="s">
        <v>224</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94BE-832A-4CC8-9B2A-013DCC13F7DF}">
  <dimension ref="B2:D71"/>
  <sheetViews>
    <sheetView zoomScale="80" zoomScaleNormal="80" workbookViewId="0"/>
  </sheetViews>
  <sheetFormatPr defaultColWidth="8.88671875" defaultRowHeight="18.75" customHeight="1"/>
  <cols>
    <col min="1" max="1" width="3.109375" style="36" customWidth="1"/>
    <col min="2" max="2" width="34.77734375" style="36" customWidth="1"/>
    <col min="3" max="3" width="3.88671875" style="36" bestFit="1" customWidth="1"/>
    <col min="4" max="4" width="38.88671875" style="36" customWidth="1"/>
    <col min="5" max="5" width="8.88671875" style="36"/>
    <col min="6" max="6" width="44.33203125" style="36" customWidth="1"/>
    <col min="7" max="16384" width="8.88671875" style="36"/>
  </cols>
  <sheetData>
    <row r="2" spans="2:4" ht="18.75" customHeight="1">
      <c r="B2" s="15" t="s">
        <v>143</v>
      </c>
      <c r="D2" s="57" t="s">
        <v>244</v>
      </c>
    </row>
    <row r="3" spans="2:4" ht="18.75" customHeight="1">
      <c r="B3" s="37"/>
      <c r="D3" s="37"/>
    </row>
    <row r="4" spans="2:4" ht="18.75" customHeight="1">
      <c r="B4" s="37"/>
      <c r="D4" s="37"/>
    </row>
    <row r="5" spans="2:4" ht="18.75" customHeight="1">
      <c r="B5" s="37"/>
      <c r="D5" s="37"/>
    </row>
    <row r="6" spans="2:4" ht="18.75" customHeight="1">
      <c r="B6" s="37"/>
      <c r="D6" s="37"/>
    </row>
    <row r="7" spans="2:4" ht="18.75" customHeight="1">
      <c r="B7" s="37"/>
      <c r="D7" s="37"/>
    </row>
    <row r="8" spans="2:4" ht="18.75" customHeight="1">
      <c r="B8" s="37"/>
      <c r="D8" s="37"/>
    </row>
    <row r="9" spans="2:4" ht="18.75" customHeight="1">
      <c r="B9" s="37"/>
      <c r="D9" s="37"/>
    </row>
    <row r="10" spans="2:4" ht="18.75" customHeight="1">
      <c r="B10" s="37"/>
      <c r="D10" s="37"/>
    </row>
    <row r="11" spans="2:4" ht="18.75" customHeight="1">
      <c r="B11" s="37"/>
      <c r="D11" s="37"/>
    </row>
    <row r="12" spans="2:4" ht="18.75" customHeight="1">
      <c r="B12" s="37"/>
      <c r="D12" s="37"/>
    </row>
    <row r="13" spans="2:4" ht="18.75" customHeight="1">
      <c r="B13" s="37"/>
      <c r="D13" s="37"/>
    </row>
    <row r="14" spans="2:4" ht="18.75" customHeight="1">
      <c r="B14" s="37"/>
      <c r="D14" s="37"/>
    </row>
    <row r="15" spans="2:4" ht="18.75" customHeight="1">
      <c r="B15" s="37"/>
      <c r="D15" s="37"/>
    </row>
    <row r="16" spans="2:4" ht="18.75" customHeight="1">
      <c r="B16" s="37"/>
      <c r="D16" s="37"/>
    </row>
    <row r="17" spans="2:4" ht="18.75" customHeight="1">
      <c r="B17" s="37"/>
      <c r="D17" s="37"/>
    </row>
    <row r="18" spans="2:4" ht="18.75" customHeight="1">
      <c r="B18" s="40"/>
    </row>
    <row r="20" spans="2:4" ht="18.75" customHeight="1">
      <c r="B20" s="14" t="s">
        <v>144</v>
      </c>
      <c r="D20" s="14" t="s">
        <v>145</v>
      </c>
    </row>
    <row r="21" spans="2:4" ht="18.75" customHeight="1">
      <c r="B21" s="37" t="s">
        <v>146</v>
      </c>
      <c r="D21" s="37"/>
    </row>
    <row r="22" spans="2:4" ht="18.75" customHeight="1">
      <c r="B22" s="37" t="s">
        <v>147</v>
      </c>
      <c r="C22" s="38" t="s">
        <v>148</v>
      </c>
      <c r="D22" s="37"/>
    </row>
    <row r="23" spans="2:4" ht="18.75" customHeight="1">
      <c r="B23" s="37" t="s">
        <v>149</v>
      </c>
      <c r="D23" s="37"/>
    </row>
    <row r="24" spans="2:4" ht="18.75" customHeight="1">
      <c r="B24" s="37" t="s">
        <v>150</v>
      </c>
      <c r="D24" s="37"/>
    </row>
    <row r="25" spans="2:4" ht="18.75" customHeight="1">
      <c r="B25" s="37"/>
      <c r="D25" s="37"/>
    </row>
    <row r="26" spans="2:4" ht="18.75" customHeight="1">
      <c r="B26" s="37"/>
      <c r="D26" s="37"/>
    </row>
    <row r="27" spans="2:4" ht="18.75" customHeight="1">
      <c r="B27" s="37"/>
      <c r="D27" s="37"/>
    </row>
    <row r="28" spans="2:4" ht="18.75" customHeight="1">
      <c r="B28" s="37"/>
      <c r="D28" s="37"/>
    </row>
    <row r="29" spans="2:4" ht="18.75" customHeight="1">
      <c r="B29" s="37"/>
      <c r="D29" s="37"/>
    </row>
    <row r="30" spans="2:4" ht="18.75" customHeight="1">
      <c r="B30" s="37"/>
      <c r="D30" s="37"/>
    </row>
    <row r="31" spans="2:4" ht="18.75" customHeight="1">
      <c r="B31" s="45"/>
      <c r="D31" s="46"/>
    </row>
    <row r="32" spans="2:4" ht="18.75" customHeight="1">
      <c r="D32" s="46"/>
    </row>
    <row r="33" spans="2:4" ht="18.75" customHeight="1">
      <c r="B33" s="14" t="s">
        <v>98</v>
      </c>
      <c r="D33" s="46"/>
    </row>
    <row r="34" spans="2:4" ht="18.75" customHeight="1">
      <c r="B34" s="47" t="s">
        <v>151</v>
      </c>
      <c r="D34" s="46"/>
    </row>
    <row r="35" spans="2:4" ht="18.75" customHeight="1">
      <c r="B35" s="46" t="s">
        <v>152</v>
      </c>
      <c r="D35" s="46"/>
    </row>
    <row r="36" spans="2:4" ht="18.75" customHeight="1">
      <c r="B36" s="46" t="s">
        <v>153</v>
      </c>
    </row>
    <row r="37" spans="2:4" ht="18.75" customHeight="1">
      <c r="B37" s="46" t="s">
        <v>154</v>
      </c>
    </row>
    <row r="38" spans="2:4" ht="18.75" customHeight="1">
      <c r="B38" s="46" t="s">
        <v>155</v>
      </c>
    </row>
    <row r="39" spans="2:4" ht="18.75" customHeight="1">
      <c r="B39" s="46"/>
    </row>
    <row r="40" spans="2:4" ht="18.75" customHeight="1">
      <c r="B40" s="46"/>
    </row>
    <row r="41" spans="2:4" ht="18.75" customHeight="1">
      <c r="B41" s="46"/>
    </row>
    <row r="42" spans="2:4" ht="18.75" customHeight="1">
      <c r="B42" s="46"/>
    </row>
    <row r="43" spans="2:4" ht="18.75" customHeight="1">
      <c r="B43" s="46"/>
    </row>
    <row r="44" spans="2:4" ht="18.75" customHeight="1">
      <c r="B44" s="46"/>
    </row>
    <row r="45" spans="2:4" ht="18.75" customHeight="1">
      <c r="B45" s="46"/>
    </row>
    <row r="46" spans="2:4" ht="18.75" customHeight="1">
      <c r="B46" s="46"/>
    </row>
    <row r="47" spans="2:4" ht="18.75" customHeight="1">
      <c r="B47" s="46"/>
    </row>
    <row r="48" spans="2:4" ht="18.75" customHeight="1">
      <c r="B48" s="46"/>
    </row>
    <row r="49" spans="2:2" ht="18.75" customHeight="1">
      <c r="B49" s="46"/>
    </row>
    <row r="50" spans="2:2" ht="18.75" customHeight="1">
      <c r="B50" s="46"/>
    </row>
    <row r="51" spans="2:2" ht="18.75" customHeight="1">
      <c r="B51" s="46"/>
    </row>
    <row r="52" spans="2:2" ht="18.75" customHeight="1">
      <c r="B52" s="46"/>
    </row>
    <row r="53" spans="2:2" ht="18.75" customHeight="1">
      <c r="B53" s="46"/>
    </row>
    <row r="54" spans="2:2" ht="18.75" customHeight="1">
      <c r="B54" s="46"/>
    </row>
    <row r="55" spans="2:2" ht="18.75" customHeight="1">
      <c r="B55" s="46"/>
    </row>
    <row r="56" spans="2:2" ht="18.75" customHeight="1">
      <c r="B56" s="46"/>
    </row>
    <row r="57" spans="2:2" ht="18.75" customHeight="1">
      <c r="B57" s="46"/>
    </row>
    <row r="58" spans="2:2" ht="18.75" customHeight="1">
      <c r="B58" s="46"/>
    </row>
    <row r="59" spans="2:2" ht="18.75" customHeight="1">
      <c r="B59" s="46"/>
    </row>
    <row r="60" spans="2:2" ht="18.75" customHeight="1">
      <c r="B60" s="46"/>
    </row>
    <row r="61" spans="2:2" ht="18.75" customHeight="1">
      <c r="B61" s="46"/>
    </row>
    <row r="62" spans="2:2" ht="18.75" customHeight="1">
      <c r="B62" s="46"/>
    </row>
    <row r="63" spans="2:2" ht="18.75" customHeight="1">
      <c r="B63" s="46"/>
    </row>
    <row r="64" spans="2:2" ht="18.75" customHeight="1">
      <c r="B64" s="46"/>
    </row>
    <row r="65" spans="2:2" ht="18.75" customHeight="1">
      <c r="B65" s="46"/>
    </row>
    <row r="66" spans="2:2" ht="18.75" customHeight="1">
      <c r="B66" s="46"/>
    </row>
    <row r="67" spans="2:2" ht="18.75" customHeight="1">
      <c r="B67" s="46"/>
    </row>
    <row r="68" spans="2:2" ht="18.75" customHeight="1">
      <c r="B68" s="46"/>
    </row>
    <row r="69" spans="2:2" ht="18.75" customHeight="1">
      <c r="B69" s="46"/>
    </row>
    <row r="70" spans="2:2" ht="18.75" customHeight="1">
      <c r="B70" s="46"/>
    </row>
    <row r="71" spans="2:2" ht="18.75" customHeight="1">
      <c r="B71" s="46"/>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2433C-177D-47EA-8F23-18CF1B88B553}">
  <sheetPr>
    <tabColor theme="3" tint="0.39997558519241921"/>
    <pageSetUpPr autoPageBreaks="0"/>
  </sheetPr>
  <dimension ref="B2:L52"/>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53.21875" style="1" customWidth="1"/>
    <col min="9" max="10" width="9" style="1" customWidth="1"/>
    <col min="11" max="11" width="9.21875" style="1" customWidth="1"/>
    <col min="12" max="16" width="9" style="1"/>
    <col min="17" max="17" width="9" style="1" customWidth="1"/>
    <col min="18" max="16384" width="9" style="1"/>
  </cols>
  <sheetData>
    <row r="2" spans="2:9" ht="18.75" customHeight="1">
      <c r="B2" s="1" t="s">
        <v>162</v>
      </c>
    </row>
    <row r="3" spans="2:9" ht="18.75" customHeight="1">
      <c r="B3" s="5" t="s">
        <v>140</v>
      </c>
      <c r="C3" s="8"/>
    </row>
    <row r="4" spans="2:9" ht="18.75" customHeight="1">
      <c r="B4" s="5" t="s">
        <v>163</v>
      </c>
      <c r="C4" s="8"/>
    </row>
    <row r="5" spans="2:9" ht="18.75" customHeight="1">
      <c r="B5" s="5"/>
      <c r="C5" s="8"/>
    </row>
    <row r="7" spans="2:9" ht="18.75" customHeight="1">
      <c r="B7" s="8" t="s">
        <v>159</v>
      </c>
      <c r="C7" s="8"/>
    </row>
    <row r="8" spans="2:9" ht="18.75" customHeight="1">
      <c r="B8" s="8" t="s">
        <v>160</v>
      </c>
      <c r="C8" s="8"/>
      <c r="H8" s="48"/>
    </row>
    <row r="9" spans="2:9" ht="18.75" customHeight="1">
      <c r="B9" s="8" t="s">
        <v>161</v>
      </c>
      <c r="C9" s="8"/>
      <c r="H9" s="49" t="str" cm="1">
        <f t="array" ref="H9">IF(SUMPRODUCT(--ISNUMBER(FIND({"!","！","？","|","/","✕","?","×","+","㎡","㈱","Ⅰ","Ⅱ","Ⅲ","Ⅳ","Ⅴ","Ⅵ","Ⅶ","Ⅷ","Ⅸ","Ⅹ","①","②","③","④","⑤","⑥","⑦","⑧","⑨","⑩","㎞","㎝","№","¥","ｱ","ｲ","ｳ","ｴ","ｵ","ｶ","ｷ","ｸ","ｹ","ｺ","ｻ","ｼ","ｽ","ｾ","ｿ","ﾀ","ﾁ","ﾂ","ﾃ","ﾄ","ﾅ","ﾆ","ﾇ","ﾈ","ﾉ","ﾊ","ﾋ","ﾌ","ﾍ","ﾎ","ﾏ","ﾐ","ﾑ","ﾒ","ﾓ","ﾔ","ﾕ","ﾖ","ﾗ","ﾘ","ﾙ","ﾚ","ﾛ","ﾜ","ｦ","ﾝ","ｧ","ｨ","ｩ","ｪ","ｫ","ｬ","ｭ","ｮ","ｯ"}, C9))) &gt; 0,
   "記号、環境依存文字、半角カタカナは使えません",
   IF(LENB(C9) &gt; 30,
      "文字数オーバーです",
      ""
   )
)</f>
        <v/>
      </c>
    </row>
    <row r="10" spans="2:9" ht="18.75" customHeight="1">
      <c r="H10" s="48"/>
    </row>
    <row r="11" spans="2:9" ht="18.75" customHeight="1">
      <c r="B11" s="1" t="s">
        <v>237</v>
      </c>
      <c r="E11" s="17" t="s">
        <v>3</v>
      </c>
      <c r="H11" s="50" t="s">
        <v>164</v>
      </c>
    </row>
    <row r="13" spans="2:9" ht="18.75" customHeight="1">
      <c r="B13" s="5" t="s">
        <v>10</v>
      </c>
      <c r="C13" s="18"/>
      <c r="D13" s="6">
        <f>LEN(C13)</f>
        <v>0</v>
      </c>
      <c r="E13" s="65" t="s">
        <v>242</v>
      </c>
      <c r="H13" s="51" t="str" cm="1">
        <f t="array" ref="H13">IF(SUMPRODUCT(--ISNUMBER(FIND({"!","！","？","|","/","✕","?","×","+","㎡","㈱","Ⅰ","Ⅱ","Ⅲ","Ⅳ","Ⅴ","Ⅵ","Ⅶ","Ⅷ","Ⅸ","Ⅹ","①","②","③","④","⑤","⑥","⑦","⑧","⑨","⑩","㎞","㎝","№","¥"}, C13))) &gt; 0,
   "記号、環境依存文字は使えません",
   IF(LEN(C13) &gt; 12,
      "文字数オーバーです",
      ""
   )
)</f>
        <v/>
      </c>
    </row>
    <row r="14" spans="2:9" ht="18.75" customHeight="1">
      <c r="C14" s="3"/>
      <c r="D14" s="2"/>
      <c r="E14" s="4"/>
    </row>
    <row r="15" spans="2:9" ht="18.75" customHeight="1">
      <c r="B15" s="5" t="s">
        <v>11</v>
      </c>
      <c r="C15" s="18"/>
      <c r="D15" s="6">
        <f>LEN(C15)</f>
        <v>0</v>
      </c>
      <c r="E15" s="65" t="s">
        <v>241</v>
      </c>
      <c r="H15" s="50" t="str" cm="1">
        <f t="array" ref="H15">IF(
    SUMPRODUCT(--ISNUMBER(FIND({"【","】","（","）","＜","＞","『","』","≪","≫","｛","}","《","》","(",")","「","」","[","]","!","！","？","|","/","✕","?","×","+","㎡","㈱","Ⅰ","Ⅱ","Ⅲ","Ⅳ","Ⅴ","Ⅵ","Ⅶ","Ⅷ","Ⅸ","Ⅹ","①","②","③","④","⑤","⑥","⑦","⑧","⑨","⑩","㎞","㎝","№","¥","ｱ","ｲ","ｳ","ｴ","ｵ","ｶ","ｷ","ｸ","ｹ","ｺ","ｻ","ｼ","ｽ","ｾ","ｿ","ﾀ","ﾁ","ﾂ","ﾃ","ﾄ","ﾅ","ﾆ","ﾇ","ﾈ","ﾉ","ﾊ","ﾋ","ﾌ","ﾍ","ﾎ","ﾏ","ﾐ","ﾑ","ﾒ","ﾓ","ﾔ","ﾕ","ﾖ","ﾗ","ﾘ","ﾙ","ﾚ","ﾛ","ﾜ","ｦ","ﾝ","ｧ","ｨ","ｩ","ｪ","ｫ","ｬ","ｭ","ｮ","ｯ"}, C15))) &gt; 0,
    "記号、環境依存文字、半角カタカナは使えません",
    IF(LEN(C15) &gt; 15,
        "文字数オーバーです",
        ""
    )
)</f>
        <v/>
      </c>
      <c r="I15" s="72" t="str">
        <f>IF(OR(ISNUMBER(SEARCH(" ",C15)),ISNUMBER(SEARCH("　",C15))),"⚠ スペースあり","")</f>
        <v/>
      </c>
    </row>
    <row r="16" spans="2:9" ht="18.75" customHeight="1">
      <c r="B16" s="5" t="s">
        <v>12</v>
      </c>
      <c r="C16" s="67"/>
      <c r="D16" s="6">
        <f>LEN(C16)</f>
        <v>0</v>
      </c>
      <c r="E16" s="65" t="s">
        <v>238</v>
      </c>
      <c r="H16" s="50" t="str" cm="1">
        <f t="array" ref="H16">IF(
    SUMPRODUCT(--ISNUMBER(FIND({"【","】","（","）","＜","＞","『","』","≪","≫","｛","}","《","》","(",")","「","」","[","]","!","！","？","|","/","✕","?","×","+","㎡","㈱","Ⅰ","Ⅱ","Ⅲ","Ⅳ","Ⅴ","Ⅵ","Ⅶ","Ⅷ","Ⅸ","Ⅹ","①","②","③","④","⑤","⑥","⑦","⑧","⑨","⑩","㎞","㎝","№","¥","ｱ","ｲ","ｳ","ｴ","ｵ","ｶ","ｷ","ｸ","ｹ","ｺ","ｻ","ｼ","ｽ","ｾ","ｿ","ﾀ","ﾁ","ﾂ","ﾃ","ﾄ","ﾅ","ﾆ","ﾇ","ﾈ","ﾉ","ﾊ","ﾋ","ﾌ","ﾍ","ﾎ","ﾏ","ﾐ","ﾑ","ﾒ","ﾓ","ﾔ","ﾕ","ﾖ","ﾗ","ﾘ","ﾙ","ﾚ","ﾛ","ﾜ","ｦ","ﾝ","ｧ","ｨ","ｩ","ｪ","ｫ","ｬ","ｭ","ｮ","ｯ"}, C16))) &gt; 0,
    "記号、環境依存文字、半角カタカナは使えません",
    IF(LEN(C16) &gt; 15,
        "文字数オーバーです",
        ""
    )
)</f>
        <v/>
      </c>
    </row>
    <row r="17" spans="2:12" ht="18.75" customHeight="1">
      <c r="B17" s="5" t="s">
        <v>13</v>
      </c>
      <c r="C17" s="67"/>
      <c r="D17" s="6">
        <f>LEN(C17)</f>
        <v>0</v>
      </c>
      <c r="E17" s="65" t="s">
        <v>238</v>
      </c>
      <c r="H17" s="50" t="str" cm="1">
        <f t="array" ref="H17">IF(
    SUMPRODUCT(--ISNUMBER(FIND({"【","】","（","）","＜","＞","『","』","≪","≫","｛","}","《","》","(",")","「","」","[","]","!","！","？","|","/","✕","?","×","+","㎡","㈱","Ⅰ","Ⅱ","Ⅲ","Ⅳ","Ⅴ","Ⅵ","Ⅶ","Ⅷ","Ⅸ","Ⅹ","①","②","③","④","⑤","⑥","⑦","⑧","⑨","⑩","㎞","㎝","№","¥","ｱ","ｲ","ｳ","ｴ","ｵ","ｶ","ｷ","ｸ","ｹ","ｺ","ｻ","ｼ","ｽ","ｾ","ｿ","ﾀ","ﾁ","ﾂ","ﾃ","ﾄ","ﾅ","ﾆ","ﾇ","ﾈ","ﾉ","ﾊ","ﾋ","ﾌ","ﾍ","ﾎ","ﾏ","ﾐ","ﾑ","ﾒ","ﾓ","ﾔ","ﾕ","ﾖ","ﾗ","ﾘ","ﾙ","ﾚ","ﾛ","ﾜ","ｦ","ﾝ","ｧ","ｨ","ｩ","ｪ","ｫ","ｬ","ｭ","ｮ","ｯ"}, C17))) &gt; 0,
    "記号、環境依存文字、半角カタカナは使えません",
    IF(LEN(C17) &gt; 15,
        "文字数オーバーです",
        ""
    )
)</f>
        <v/>
      </c>
    </row>
    <row r="18" spans="2:12" ht="18.75" customHeight="1">
      <c r="B18" s="5" t="s">
        <v>90</v>
      </c>
      <c r="C18" s="67"/>
      <c r="D18" s="6">
        <f>LEN(C18)</f>
        <v>0</v>
      </c>
      <c r="E18" s="65" t="s">
        <v>238</v>
      </c>
      <c r="H18" s="50" t="str" cm="1">
        <f t="array" ref="H18">IF(
    SUMPRODUCT(--ISNUMBER(FIND({"【","】","（","）","＜","＞","『","』","≪","≫","｛","}","《","》","(",")","「","」","[","]","!","！","？","|","/","✕","?","×","+","㎡","㈱","Ⅰ","Ⅱ","Ⅲ","Ⅳ","Ⅴ","Ⅵ","Ⅶ","Ⅷ","Ⅸ","Ⅹ","①","②","③","④","⑤","⑥","⑦","⑧","⑨","⑩","㎞","㎝","№","¥","ｱ","ｲ","ｳ","ｴ","ｵ","ｶ","ｷ","ｸ","ｹ","ｺ","ｻ","ｼ","ｽ","ｾ","ｿ","ﾀ","ﾁ","ﾂ","ﾃ","ﾄ","ﾅ","ﾆ","ﾇ","ﾈ","ﾉ","ﾊ","ﾋ","ﾌ","ﾍ","ﾎ","ﾏ","ﾐ","ﾑ","ﾒ","ﾓ","ﾔ","ﾕ","ﾖ","ﾗ","ﾘ","ﾙ","ﾚ","ﾛ","ﾜ","ｦ","ﾝ","ｧ","ｨ","ｩ","ｪ","ｫ","ｬ","ｭ","ｮ","ｯ"}, C18))) &gt; 0,
    "記号、環境依存文字、半角カタカナは使えません",
    IF(LEN(C18) &gt; 15,
        "文字数オーバーです",
        ""
    )
)</f>
        <v/>
      </c>
    </row>
    <row r="19" spans="2:12" ht="18.75" customHeight="1">
      <c r="B19" s="5" t="s">
        <v>15</v>
      </c>
      <c r="C19" s="8"/>
      <c r="D19" s="6">
        <f>LEN(C19)</f>
        <v>0</v>
      </c>
      <c r="E19" s="65" t="s">
        <v>238</v>
      </c>
      <c r="H19" s="50" t="str" cm="1">
        <f t="array" ref="H19">IF(
    SUMPRODUCT(--ISNUMBER(FIND({"【","】","（","）","＜","＞","『","』","≪","≫","｛","}","《","》","(",")","「","」","[","]","!","！","？","|","/","✕","?","×","+","㎡","㈱","Ⅰ","Ⅱ","Ⅲ","Ⅳ","Ⅴ","Ⅵ","Ⅶ","Ⅷ","Ⅸ","Ⅹ","①","②","③","④","⑤","⑥","⑦","⑧","⑨","⑩","㎞","㎝","№","¥","ｱ","ｲ","ｳ","ｴ","ｵ","ｶ","ｷ","ｸ","ｹ","ｺ","ｻ","ｼ","ｽ","ｾ","ｿ","ﾀ","ﾁ","ﾂ","ﾃ","ﾄ","ﾅ","ﾆ","ﾇ","ﾈ","ﾉ","ﾊ","ﾋ","ﾌ","ﾍ","ﾎ","ﾏ","ﾐ","ﾑ","ﾒ","ﾓ","ﾔ","ﾕ","ﾖ","ﾗ","ﾘ","ﾙ","ﾚ","ﾛ","ﾜ","ｦ","ﾝ","ｧ","ｨ","ｩ","ｪ","ｫ","ｬ","ｭ","ｮ","ｯ"}, C19))) &gt; 0,
    "記号、環境依存文字、半角カタカナは使えません",
    IF(LEN(C19) &gt; 15,
        "文字数オーバーです",
        ""
    )
)</f>
        <v/>
      </c>
    </row>
    <row r="20" spans="2:12" ht="18.75" customHeight="1">
      <c r="D20" s="1" t="s">
        <v>16</v>
      </c>
    </row>
    <row r="21" spans="2:12" ht="18.75" customHeight="1">
      <c r="B21" s="5" t="s">
        <v>17</v>
      </c>
      <c r="C21" s="28"/>
      <c r="D21" s="6">
        <f>LEN(C21)</f>
        <v>0</v>
      </c>
      <c r="E21" s="65" t="s">
        <v>240</v>
      </c>
      <c r="G21" s="17"/>
      <c r="H21" s="50" t="str">
        <f>_xlfn.LET(
  _xlpm.text, C21,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22" spans="2:12" ht="18.75" customHeight="1">
      <c r="B22" s="5" t="s">
        <v>18</v>
      </c>
      <c r="C22" s="29"/>
      <c r="D22" s="6">
        <f>LEN(C22)</f>
        <v>0</v>
      </c>
      <c r="E22" s="65" t="s">
        <v>239</v>
      </c>
      <c r="H22" s="50" t="str">
        <f t="shared" ref="H22:H25" si="0">_xlfn.LET(
  _xlpm.text, C22,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23" spans="2:12" ht="18.75" customHeight="1">
      <c r="B23" s="5" t="s">
        <v>19</v>
      </c>
      <c r="C23" s="29"/>
      <c r="D23" s="6">
        <f>LEN(C23)</f>
        <v>0</v>
      </c>
      <c r="E23" s="65" t="s">
        <v>239</v>
      </c>
      <c r="H23" s="50" t="str">
        <f t="shared" si="0"/>
        <v/>
      </c>
    </row>
    <row r="24" spans="2:12" ht="18.75" customHeight="1">
      <c r="B24" s="5" t="s">
        <v>20</v>
      </c>
      <c r="C24" s="29"/>
      <c r="D24" s="6">
        <f>LEN(C24)</f>
        <v>0</v>
      </c>
      <c r="E24" s="65" t="s">
        <v>239</v>
      </c>
      <c r="H24" s="50" t="str">
        <f t="shared" si="0"/>
        <v/>
      </c>
    </row>
    <row r="25" spans="2:12" ht="18.75" customHeight="1">
      <c r="B25" s="5" t="s">
        <v>21</v>
      </c>
      <c r="C25" s="29"/>
      <c r="D25" s="6">
        <f>LEN(C25)</f>
        <v>0</v>
      </c>
      <c r="E25" s="65" t="s">
        <v>239</v>
      </c>
      <c r="H25" s="50" t="str">
        <f t="shared" si="0"/>
        <v/>
      </c>
    </row>
    <row r="27" spans="2:12" ht="18.75" customHeight="1">
      <c r="B27" s="1" t="s">
        <v>85</v>
      </c>
      <c r="D27" s="4"/>
    </row>
    <row r="28" spans="2:12" ht="18.75" customHeight="1">
      <c r="B28" s="5" t="s">
        <v>78</v>
      </c>
      <c r="C28" s="12"/>
      <c r="D28" s="17" t="s">
        <v>172</v>
      </c>
      <c r="H28" s="73" t="str">
        <f>IF(OR(ISNUMBER(SEARCH(" ",C28)),ISNUMBER(SEARCH("　",C28))),"⚠ スペースあり","")</f>
        <v/>
      </c>
    </row>
    <row r="29" spans="2:12" ht="18.75" customHeight="1">
      <c r="B29" s="5" t="s">
        <v>78</v>
      </c>
      <c r="C29" s="70"/>
      <c r="H29" s="74" t="str">
        <f t="shared" ref="H29:H32" si="1">IF(OR(ISNUMBER(SEARCH(" ",C29)),ISNUMBER(SEARCH("　",C29))),"⚠ スペースあり","")</f>
        <v/>
      </c>
    </row>
    <row r="30" spans="2:12" ht="18.75" customHeight="1">
      <c r="B30" s="5" t="s">
        <v>78</v>
      </c>
      <c r="C30" s="70"/>
      <c r="H30" s="74" t="str">
        <f t="shared" si="1"/>
        <v/>
      </c>
    </row>
    <row r="31" spans="2:12" ht="18.75" customHeight="1">
      <c r="B31" s="5" t="s">
        <v>78</v>
      </c>
      <c r="C31" s="35"/>
      <c r="H31" s="74" t="str">
        <f t="shared" si="1"/>
        <v/>
      </c>
    </row>
    <row r="32" spans="2:12" ht="18.75" customHeight="1">
      <c r="B32" s="5" t="s">
        <v>78</v>
      </c>
      <c r="C32" s="35"/>
      <c r="H32" s="74" t="str">
        <f t="shared" si="1"/>
        <v/>
      </c>
      <c r="L32" s="27"/>
    </row>
    <row r="33" spans="7:12" ht="18.75" customHeight="1">
      <c r="G33" s="1" t="s">
        <v>66</v>
      </c>
      <c r="L33" s="27"/>
    </row>
    <row r="34" spans="7:12" ht="18.75" customHeight="1">
      <c r="G34" s="1" t="s">
        <v>23</v>
      </c>
      <c r="L34" s="27"/>
    </row>
    <row r="35" spans="7:12" ht="18.75" customHeight="1">
      <c r="G35" s="1" t="s">
        <v>22</v>
      </c>
      <c r="L35" s="27"/>
    </row>
    <row r="36" spans="7:12" ht="18.75" customHeight="1">
      <c r="L36" s="27"/>
    </row>
    <row r="37" spans="7:12" ht="18.75" customHeight="1">
      <c r="G37" s="7" t="s">
        <v>1</v>
      </c>
      <c r="L37" s="27"/>
    </row>
    <row r="38" spans="7:12" ht="18.75" customHeight="1">
      <c r="G38" s="20" t="s">
        <v>110</v>
      </c>
      <c r="H38" s="21"/>
      <c r="I38" s="21"/>
      <c r="J38" s="21"/>
      <c r="K38" s="21"/>
      <c r="L38" s="27"/>
    </row>
    <row r="39" spans="7:12" ht="18.75" customHeight="1">
      <c r="G39" s="24" t="s">
        <v>111</v>
      </c>
      <c r="H39" s="25"/>
      <c r="I39" s="25"/>
      <c r="J39" s="25"/>
      <c r="K39" s="25"/>
      <c r="L39" s="27"/>
    </row>
    <row r="40" spans="7:12" ht="18.75" customHeight="1">
      <c r="G40" s="27" t="s">
        <v>165</v>
      </c>
      <c r="L40" s="27"/>
    </row>
    <row r="41" spans="7:12" ht="18.75" customHeight="1">
      <c r="G41" s="27" t="s">
        <v>243</v>
      </c>
      <c r="L41" s="27"/>
    </row>
    <row r="42" spans="7:12" ht="18.75" customHeight="1">
      <c r="G42" s="27" t="s">
        <v>4</v>
      </c>
      <c r="L42" s="27"/>
    </row>
    <row r="43" spans="7:12" ht="18.75" customHeight="1">
      <c r="G43" s="27"/>
      <c r="L43" s="27"/>
    </row>
    <row r="44" spans="7:12" ht="18.75" customHeight="1">
      <c r="G44" s="27" t="s">
        <v>5</v>
      </c>
      <c r="L44" s="27"/>
    </row>
    <row r="45" spans="7:12" ht="18.75" customHeight="1">
      <c r="G45" s="27"/>
      <c r="L45" s="27"/>
    </row>
    <row r="46" spans="7:12" ht="18.75" customHeight="1">
      <c r="G46" s="24" t="s">
        <v>2</v>
      </c>
      <c r="H46" s="25"/>
      <c r="I46" s="25"/>
      <c r="J46" s="25"/>
      <c r="K46" s="25"/>
      <c r="L46" s="27"/>
    </row>
    <row r="47" spans="7:12" ht="18.75" customHeight="1">
      <c r="G47" s="27"/>
      <c r="H47" s="25"/>
      <c r="I47" s="25"/>
      <c r="J47" s="25"/>
    </row>
    <row r="48" spans="7:12" ht="18.75" customHeight="1">
      <c r="G48" s="24" t="s">
        <v>7</v>
      </c>
      <c r="H48" s="25"/>
      <c r="I48" s="25"/>
      <c r="J48" s="25"/>
      <c r="K48" s="25"/>
    </row>
    <row r="49" spans="7:12" ht="18.75" customHeight="1">
      <c r="G49" s="24" t="s">
        <v>9</v>
      </c>
      <c r="H49" s="25"/>
      <c r="I49" s="25"/>
      <c r="J49" s="25"/>
      <c r="K49" s="25"/>
      <c r="L49" s="25"/>
    </row>
    <row r="50" spans="7:12" ht="18.75" customHeight="1">
      <c r="G50" s="24" t="s">
        <v>8</v>
      </c>
      <c r="H50" s="25"/>
      <c r="I50" s="25"/>
      <c r="J50" s="25"/>
      <c r="K50" s="25"/>
      <c r="L50" s="25"/>
    </row>
    <row r="51" spans="7:12" ht="18.75" customHeight="1">
      <c r="G51" s="24"/>
      <c r="H51" s="25"/>
      <c r="I51" s="25"/>
      <c r="J51" s="25"/>
    </row>
    <row r="52" spans="7:12" ht="18.75" customHeight="1">
      <c r="G52" s="30" t="s">
        <v>6</v>
      </c>
      <c r="H52" s="31"/>
      <c r="I52" s="31"/>
      <c r="J52" s="31"/>
      <c r="K52" s="31"/>
    </row>
  </sheetData>
  <phoneticPr fontId="18"/>
  <conditionalFormatting sqref="C13">
    <cfRule type="expression" dxfId="155" priority="10">
      <formula>LEN(C13) &gt;=13</formula>
    </cfRule>
    <cfRule type="expression" dxfId="154" priority="11">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onditionalFormatting>
  <conditionalFormatting sqref="C15:C19">
    <cfRule type="duplicateValues" dxfId="153" priority="2"/>
    <cfRule type="expression" dxfId="152" priority="7">
      <formula>LEN(C15) &gt;=16</formula>
    </cfRule>
  </conditionalFormatting>
  <conditionalFormatting sqref="C21:C25">
    <cfRule type="duplicateValues" dxfId="151" priority="1"/>
    <cfRule type="expression" dxfId="150" priority="3">
      <formula>OR(   ISNUMBER(FIND("！！", C21)),   ISNUMBER(FIND("！？", C21)),   ISNUMBER(FIND("？？", C21)),   ISNUMBER(FIND("？！", C21)),   ISNUMBER(FIND("!!", C21)),   ISNUMBER(FIND("!?", C21)),   ISNUMBER(FIND("??", C21)),   ISNUMBER(FIND("?!", C21)) )</formula>
    </cfRule>
    <cfRule type="expression" dxfId="149" priority="8">
      <formula>OR(     ISNUMBER(SEARCH("㎡", C21)),     ISNUMBER(SEARCH("㈱", C21)),     ISNUMBER(SEARCH("|", C21)),     ISNUMBER(SEARCH("｜", C21)),     ISNUMBER(SEARCH("✕", C21)),     ISNUMBER(SEARCH("Ⅰ", C21)),     ISNUMBER(SEARCH("Ⅱ", C21)),     ISNUMBER(SEARCH("Ⅲ", C21)),     ISNUMBER(SEARCH("Ⅳ", C21)),     ISNUMBER(SEARCH("Ⅴ", C21)),     ISNUMBER(SEARCH("Ⅵ", C21)),     ISNUMBER(SEARCH("Ⅶ", C21)),     ISNUMBER(SEARCH("Ⅷ", C21)),     ISNUMBER(SEARCH("Ⅸ", C21)),     ISNUMBER(SEARCH("Ⅹ", C21)),     ISNUMBER(SEARCH("①", C21)),     ISNUMBER(SEARCH("②", C21)),     ISNUMBER(SEARCH("③", C21)),     ISNUMBER(SEARCH("④", C21)),     ISNUMBER(SEARCH("⑤", C21)),     ISNUMBER(SEARCH("⑥", C21)),     ISNUMBER(SEARCH("⑦", C21)),     ISNUMBER(SEARCH("⑧", C21)),     ISNUMBER(SEARCH("⑨", C21)),     ISNUMBER(SEARCH("⑩", C21)),     ISNUMBER(SEARCH("㎝", C21)),     ISNUMBER(SEARCH("㎞", C21)),     ISNUMBER(SEARCH("№", C21)),     ISNUMBER(SEARCH("¥", C21)),     (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gt;=3 )</formula>
    </cfRule>
    <cfRule type="expression" dxfId="148" priority="9">
      <formula>#REF!="記号（括弧、!、？、＋、×、/など）は3つ以上は使えません"</formula>
    </cfRule>
    <cfRule type="expression" dxfId="147" priority="12">
      <formula>LEN(C21) &gt;=46</formula>
    </cfRule>
  </conditionalFormatting>
  <conditionalFormatting sqref="D13">
    <cfRule type="expression" dxfId="146" priority="6">
      <formula>LEN(C13)&gt;=13</formula>
    </cfRule>
  </conditionalFormatting>
  <conditionalFormatting sqref="D15:D19">
    <cfRule type="expression" dxfId="145" priority="5">
      <formula>LEN(C15)&gt;=16</formula>
    </cfRule>
  </conditionalFormatting>
  <conditionalFormatting sqref="D21:D25">
    <cfRule type="expression" dxfId="144" priority="4">
      <formula>LEN(C21)&gt;=46</formula>
    </cfRule>
  </conditionalFormatting>
  <dataValidations count="2">
    <dataValidation type="custom" allowBlank="1" showInputMessage="1" showErrorMessage="1" errorTitle="！、｜、/、？、×、+は使えません" sqref="H9 H13" xr:uid="{60EE0247-B29E-4DDE-9082-B18137A03E8D}">
      <formula1>ISERROR(FIND("!", J9) + FIND("|", J9) + FIND("/", J9) + FIND("?", J9) + FIND("×", J9) + FIND("+", J9))</formula1>
    </dataValidation>
    <dataValidation type="custom" allowBlank="1" showInputMessage="1" showErrorMessage="1" errorTitle="！、｜、/、？、×、+は使えません" sqref="C13 C15:C19" xr:uid="{EAB93E11-D7DE-4E36-BD37-A70A0D9CEC7F}">
      <formula1>ISERROR(FIND("!", C13) + FIND("|", C13) + FIND("/", C13) + FIND("?", C13) + FIND("×", C13) + FIND("+", C13))</formula1>
    </dataValidation>
  </dataValidations>
  <pageMargins left="0.7" right="0.7" top="0.75" bottom="0.75" header="0.3" footer="0.3"/>
  <pageSetup paperSize="9"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B5B1-82D4-45D2-87ED-6940E6B8049E}">
  <sheetPr>
    <tabColor theme="3" tint="0.39997558519241921"/>
    <pageSetUpPr autoPageBreaks="0"/>
  </sheetPr>
  <dimension ref="B2:L62"/>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53.21875" style="1" customWidth="1"/>
    <col min="9" max="10" width="9" style="1" customWidth="1"/>
    <col min="11" max="11" width="9.21875" style="1" customWidth="1"/>
    <col min="12" max="16" width="9" style="1"/>
    <col min="17" max="17" width="9" style="1" customWidth="1"/>
    <col min="18"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row>
    <row r="7" spans="2:8" ht="18.75" customHeight="1">
      <c r="B7" s="8" t="s">
        <v>159</v>
      </c>
      <c r="C7" s="8"/>
    </row>
    <row r="8" spans="2:8" ht="18.75" customHeight="1">
      <c r="B8" s="8" t="s">
        <v>160</v>
      </c>
      <c r="C8" s="8"/>
      <c r="H8" s="48"/>
    </row>
    <row r="9" spans="2:8" ht="18.75" customHeight="1">
      <c r="H9" s="49" t="str" cm="1">
        <f t="array" ref="H9">IF(SUMPRODUCT(--ISNUMBER(FIND({"!","！","？","|","/","✕","?","×","+","㎡","㈱","Ⅰ","Ⅱ","Ⅲ","Ⅳ","Ⅴ","Ⅵ","Ⅶ","Ⅷ","Ⅸ","Ⅹ","①","②","③","④","⑤","⑥","⑦","⑧","⑨","⑩","㎞","㎝","№","¥","ｱ","ｲ","ｳ","ｴ","ｵ","ｶ","ｷ","ｸ","ｹ","ｺ","ｻ","ｼ","ｽ","ｾ","ｿ","ﾀ","ﾁ","ﾂ","ﾃ","ﾄ","ﾅ","ﾆ","ﾇ","ﾈ","ﾉ","ﾊ","ﾋ","ﾌ","ﾍ","ﾎ","ﾏ","ﾐ","ﾑ","ﾒ","ﾓ","ﾔ","ﾕ","ﾖ","ﾗ","ﾘ","ﾙ","ﾚ","ﾛ","ﾜ","ｦ","ﾝ","ｧ","ｨ","ｩ","ｪ","ｫ","ｬ","ｭ","ｮ","ｯ"}, C9))) &gt; 0,
   "記号、環境依存文字、半角カタカナは使えません",
   IF(LENB(C9) &gt; 30,
      "文字数オーバーです",
      ""
   )
)</f>
        <v/>
      </c>
    </row>
    <row r="10" spans="2:8" ht="18.75" customHeight="1">
      <c r="H10" s="48"/>
    </row>
    <row r="11" spans="2:8" ht="18.75" customHeight="1">
      <c r="B11" s="1" t="s">
        <v>237</v>
      </c>
      <c r="E11" s="17" t="s">
        <v>3</v>
      </c>
      <c r="H11" s="50" t="s">
        <v>164</v>
      </c>
    </row>
    <row r="13" spans="2:8" ht="18.75" customHeight="1">
      <c r="B13" s="5" t="s">
        <v>10</v>
      </c>
      <c r="C13" s="18"/>
      <c r="D13" s="6">
        <f>LEN(C13)</f>
        <v>0</v>
      </c>
      <c r="E13" s="65" t="s">
        <v>242</v>
      </c>
      <c r="H13" s="51" t="str" cm="1">
        <f t="array" ref="H13">IF(SUMPRODUCT(--ISNUMBER(FIND({"!","！","？","|","/","✕","?","×","+","㎡","㈱","Ⅰ","Ⅱ","Ⅲ","Ⅳ","Ⅴ","Ⅵ","Ⅶ","Ⅷ","Ⅸ","Ⅹ","①","②","③","④","⑤","⑥","⑦","⑧","⑨","⑩","㎞","㎝","№","¥"}, C13))) &gt; 0,
   "記号、環境依存文字は使えません",
   IF(LEN(C13) &gt; 12,
      "文字数オーバーです",
      ""
   )
)</f>
        <v/>
      </c>
    </row>
    <row r="14" spans="2:8" ht="18.75" customHeight="1">
      <c r="C14" s="3"/>
      <c r="D14" s="2"/>
      <c r="E14" s="4"/>
    </row>
    <row r="15" spans="2:8" ht="18.75" customHeight="1">
      <c r="B15" s="5" t="s">
        <v>29</v>
      </c>
      <c r="C15" s="18" t="s">
        <v>39</v>
      </c>
      <c r="D15" s="2"/>
      <c r="E15" s="4"/>
    </row>
    <row r="16" spans="2:8" ht="18.75" customHeight="1">
      <c r="B16" s="5" t="s">
        <v>11</v>
      </c>
      <c r="C16" s="18"/>
      <c r="D16" s="6">
        <f>LEN(C16)</f>
        <v>0</v>
      </c>
      <c r="E16" s="65" t="s">
        <v>241</v>
      </c>
      <c r="H16" s="50" t="str" cm="1">
        <f t="array" ref="H16">IF(
    SUMPRODUCT(--ISNUMBER(FIND({"【","】","（","）","＜","＞","『","』","≪","≫","｛","}","《","》","(",")","「","」","[","]","!","！","？","|","/","✕","?","×","+","㎡","㈱","Ⅰ","Ⅱ","Ⅲ","Ⅳ","Ⅴ","Ⅵ","Ⅶ","Ⅷ","Ⅸ","Ⅹ","①","②","③","④","⑤","⑥","⑦","⑧","⑨","⑩","㎞","㎝","№","¥","ｱ","ｲ","ｳ","ｴ","ｵ","ｶ","ｷ","ｸ","ｹ","ｺ","ｻ","ｼ","ｽ","ｾ","ｿ","ﾀ","ﾁ","ﾂ","ﾃ","ﾄ","ﾅ","ﾆ","ﾇ","ﾈ","ﾉ","ﾊ","ﾋ","ﾌ","ﾍ","ﾎ","ﾏ","ﾐ","ﾑ","ﾒ","ﾓ","ﾔ","ﾕ","ﾖ","ﾗ","ﾘ","ﾙ","ﾚ","ﾛ","ﾜ","ｦ","ﾝ","ｧ","ｨ","ｩ","ｪ","ｫ","ｬ","ｭ","ｮ","ｯ"}, C16))) &gt; 0,
    "記号、環境依存文字、半角カタカナは使えません",
    IF(LEN(C16) &gt; 15,
        "文字数オーバーです",
        ""
    )
)</f>
        <v/>
      </c>
    </row>
    <row r="17" spans="2:8" ht="18.75" customHeight="1">
      <c r="B17" s="5" t="s">
        <v>17</v>
      </c>
      <c r="C17" s="28"/>
      <c r="D17" s="6">
        <f>LEN(C17)</f>
        <v>0</v>
      </c>
      <c r="E17" s="65" t="s">
        <v>240</v>
      </c>
      <c r="H17" s="50" t="str">
        <f>_xlfn.LET(
  _xlpm.text, C17,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18" spans="2:8" ht="18.75" customHeight="1">
      <c r="B18" s="5" t="s">
        <v>78</v>
      </c>
      <c r="C18" s="71"/>
      <c r="E18" s="17" t="s">
        <v>172</v>
      </c>
      <c r="H18" s="73" t="str">
        <f>IF(OR(ISNUMBER(SEARCH(" ",C18)),ISNUMBER(SEARCH("　",C18))),"⚠ スペースあり","")</f>
        <v/>
      </c>
    </row>
    <row r="19" spans="2:8" ht="18.75" customHeight="1">
      <c r="D19" s="1" t="s">
        <v>16</v>
      </c>
      <c r="H19" s="50" t="str">
        <f t="shared" ref="H19" si="0">_xlfn.LET(
  _xlpm.text, C21,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20" spans="2:8" ht="18.75" customHeight="1">
      <c r="B20" s="8" t="s">
        <v>246</v>
      </c>
      <c r="C20" s="8" t="s">
        <v>40</v>
      </c>
      <c r="H20" s="50"/>
    </row>
    <row r="21" spans="2:8" ht="18.75" customHeight="1">
      <c r="B21" s="5" t="s">
        <v>12</v>
      </c>
      <c r="C21" s="67"/>
      <c r="D21" s="6">
        <f>LEN(C21)</f>
        <v>0</v>
      </c>
      <c r="E21" s="65" t="s">
        <v>238</v>
      </c>
      <c r="H21" s="50" t="str" cm="1">
        <f t="array" ref="H21">IF(
    SUMPRODUCT(--ISNUMBER(FIND({"【","】","（","）","＜","＞","『","』","≪","≫","｛","}","《","》","(",")","「","」","[","]","!","！","？","|","/","✕","?","×","+","㎡","㈱","Ⅰ","Ⅱ","Ⅲ","Ⅳ","Ⅴ","Ⅵ","Ⅶ","Ⅷ","Ⅸ","Ⅹ","①","②","③","④","⑤","⑥","⑦","⑧","⑨","⑩","㎞","㎝","№","¥","ｱ","ｲ","ｳ","ｴ","ｵ","ｶ","ｷ","ｸ","ｹ","ｺ","ｻ","ｼ","ｽ","ｾ","ｿ","ﾀ","ﾁ","ﾂ","ﾃ","ﾄ","ﾅ","ﾆ","ﾇ","ﾈ","ﾉ","ﾊ","ﾋ","ﾌ","ﾍ","ﾎ","ﾏ","ﾐ","ﾑ","ﾒ","ﾓ","ﾔ","ﾕ","ﾖ","ﾗ","ﾘ","ﾙ","ﾚ","ﾛ","ﾜ","ｦ","ﾝ","ｧ","ｨ","ｩ","ｪ","ｫ","ｬ","ｭ","ｮ","ｯ"}, C21))) &gt; 0,
    "記号、環境依存文字、半角カタカナは使えません",
    IF(LEN(C21) &gt; 15,
        "文字数オーバーです",
        ""
    )
)</f>
        <v/>
      </c>
    </row>
    <row r="22" spans="2:8" ht="18.75" customHeight="1">
      <c r="B22" s="5" t="s">
        <v>18</v>
      </c>
      <c r="C22" s="29"/>
      <c r="D22" s="6">
        <f>LEN(C22)</f>
        <v>0</v>
      </c>
      <c r="E22" s="65" t="s">
        <v>250</v>
      </c>
      <c r="H22" s="50" t="str">
        <f>_xlfn.LET(
  _xlpm.text, C22,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23" spans="2:8" ht="18.75" customHeight="1">
      <c r="B23" s="5" t="s">
        <v>78</v>
      </c>
      <c r="C23" s="70"/>
      <c r="E23" s="17"/>
      <c r="H23" s="73" t="str">
        <f>IF(OR(ISNUMBER(SEARCH(" ",C23)),ISNUMBER(SEARCH("　",C23))),"⚠ スペースあり","")</f>
        <v/>
      </c>
    </row>
    <row r="24" spans="2:8" ht="18.75" customHeight="1">
      <c r="B24" s="3"/>
      <c r="C24" s="69"/>
      <c r="E24" s="17"/>
      <c r="H24" s="50"/>
    </row>
    <row r="25" spans="2:8" ht="18.75" customHeight="1">
      <c r="B25" s="8" t="s">
        <v>247</v>
      </c>
      <c r="C25" s="8" t="s">
        <v>41</v>
      </c>
      <c r="H25" s="50"/>
    </row>
    <row r="26" spans="2:8" ht="18.75" customHeight="1">
      <c r="B26" s="5" t="s">
        <v>13</v>
      </c>
      <c r="C26" s="67"/>
      <c r="D26" s="6">
        <f>LEN(C26)</f>
        <v>0</v>
      </c>
      <c r="E26" s="65" t="s">
        <v>238</v>
      </c>
      <c r="H26" s="50" t="str" cm="1">
        <f t="array" ref="H26">IF(
    SUMPRODUCT(--ISNUMBER(FIND({"【","】","（","）","＜","＞","『","』","≪","≫","｛","}","《","》","(",")","「","」","[","]","!","！","？","|","/","✕","?","×","+","㎡","㈱","Ⅰ","Ⅱ","Ⅲ","Ⅳ","Ⅴ","Ⅵ","Ⅶ","Ⅷ","Ⅸ","Ⅹ","①","②","③","④","⑤","⑥","⑦","⑧","⑨","⑩","㎞","㎝","№","¥","ｱ","ｲ","ｳ","ｴ","ｵ","ｶ","ｷ","ｸ","ｹ","ｺ","ｻ","ｼ","ｽ","ｾ","ｿ","ﾀ","ﾁ","ﾂ","ﾃ","ﾄ","ﾅ","ﾆ","ﾇ","ﾈ","ﾉ","ﾊ","ﾋ","ﾌ","ﾍ","ﾎ","ﾏ","ﾐ","ﾑ","ﾒ","ﾓ","ﾔ","ﾕ","ﾖ","ﾗ","ﾘ","ﾙ","ﾚ","ﾛ","ﾜ","ｦ","ﾝ","ｧ","ｨ","ｩ","ｪ","ｫ","ｬ","ｭ","ｮ","ｯ"}, C26))) &gt; 0,
    "記号、環境依存文字、半角カタカナは使えません",
    IF(LEN(C26) &gt; 15,
        "文字数オーバーです",
        ""
    )
)</f>
        <v/>
      </c>
    </row>
    <row r="27" spans="2:8" ht="18.75" customHeight="1">
      <c r="B27" s="5" t="s">
        <v>19</v>
      </c>
      <c r="C27" s="29"/>
      <c r="D27" s="6">
        <f>LEN(C27)</f>
        <v>0</v>
      </c>
      <c r="E27" s="65" t="s">
        <v>250</v>
      </c>
      <c r="H27" s="50" t="str">
        <f>_xlfn.LET(
  _xlpm.text, C27,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28" spans="2:8" ht="18.75" customHeight="1">
      <c r="B28" s="5" t="s">
        <v>78</v>
      </c>
      <c r="C28" s="70"/>
      <c r="E28" s="17"/>
      <c r="H28" s="73" t="str">
        <f>IF(OR(ISNUMBER(SEARCH(" ",C28)),ISNUMBER(SEARCH("　",C28))),"⚠ スペースあり","")</f>
        <v/>
      </c>
    </row>
    <row r="29" spans="2:8" ht="18.75" customHeight="1">
      <c r="D29" s="1" t="s">
        <v>16</v>
      </c>
      <c r="H29" s="50"/>
    </row>
    <row r="30" spans="2:8" ht="18.75" customHeight="1">
      <c r="B30" s="8" t="s">
        <v>249</v>
      </c>
      <c r="C30" s="8" t="s">
        <v>42</v>
      </c>
      <c r="H30" s="50"/>
    </row>
    <row r="31" spans="2:8" ht="18.75" customHeight="1">
      <c r="B31" s="5" t="s">
        <v>90</v>
      </c>
      <c r="C31" s="67"/>
      <c r="D31" s="6">
        <f>LEN(C31)</f>
        <v>0</v>
      </c>
      <c r="E31" s="65" t="s">
        <v>238</v>
      </c>
      <c r="H31" s="50" t="str" cm="1">
        <f t="array" ref="H31">IF(
    SUMPRODUCT(--ISNUMBER(FIND({"【","】","（","）","＜","＞","『","』","≪","≫","｛","}","《","》","(",")","「","」","[","]","!","！","？","|","/","✕","?","×","+","㎡","㈱","Ⅰ","Ⅱ","Ⅲ","Ⅳ","Ⅴ","Ⅵ","Ⅶ","Ⅷ","Ⅸ","Ⅹ","①","②","③","④","⑤","⑥","⑦","⑧","⑨","⑩","㎞","㎝","№","¥","ｱ","ｲ","ｳ","ｴ","ｵ","ｶ","ｷ","ｸ","ｹ","ｺ","ｻ","ｼ","ｽ","ｾ","ｿ","ﾀ","ﾁ","ﾂ","ﾃ","ﾄ","ﾅ","ﾆ","ﾇ","ﾈ","ﾉ","ﾊ","ﾋ","ﾌ","ﾍ","ﾎ","ﾏ","ﾐ","ﾑ","ﾒ","ﾓ","ﾔ","ﾕ","ﾖ","ﾗ","ﾘ","ﾙ","ﾚ","ﾛ","ﾜ","ｦ","ﾝ","ｧ","ｨ","ｩ","ｪ","ｫ","ｬ","ｭ","ｮ","ｯ"}, C31))) &gt; 0,
    "記号、環境依存文字、半角カタカナは使えません",
    IF(LEN(C31) &gt; 15,
        "文字数オーバーです",
        ""
    )
)</f>
        <v/>
      </c>
    </row>
    <row r="32" spans="2:8" ht="18.75" customHeight="1">
      <c r="B32" s="5" t="s">
        <v>20</v>
      </c>
      <c r="C32" s="29"/>
      <c r="D32" s="6">
        <f>LEN(C32)</f>
        <v>0</v>
      </c>
      <c r="E32" s="65" t="s">
        <v>250</v>
      </c>
      <c r="H32" s="50" t="str">
        <f>_xlfn.LET(
  _xlpm.text, C32,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33" spans="2:12" ht="18.75" customHeight="1">
      <c r="B33" s="5" t="s">
        <v>78</v>
      </c>
      <c r="C33" s="70"/>
      <c r="E33" s="17"/>
      <c r="H33" s="73" t="str">
        <f>IF(OR(ISNUMBER(SEARCH(" ",C33)),ISNUMBER(SEARCH("　",C33))),"⚠ スペースあり","")</f>
        <v/>
      </c>
    </row>
    <row r="34" spans="2:12" ht="18.75" customHeight="1">
      <c r="B34" s="3"/>
      <c r="C34" s="69"/>
      <c r="E34" s="17"/>
      <c r="H34" s="50"/>
    </row>
    <row r="35" spans="2:12" ht="18.75" customHeight="1">
      <c r="B35" s="8" t="s">
        <v>248</v>
      </c>
      <c r="C35" s="8" t="s">
        <v>43</v>
      </c>
      <c r="H35" s="50"/>
    </row>
    <row r="36" spans="2:12" ht="18.75" customHeight="1">
      <c r="B36" s="5" t="s">
        <v>15</v>
      </c>
      <c r="C36" s="8"/>
      <c r="D36" s="6">
        <f>LEN(C36)</f>
        <v>0</v>
      </c>
      <c r="E36" s="65" t="s">
        <v>238</v>
      </c>
      <c r="H36" s="50" t="str" cm="1">
        <f t="array" ref="H36">IF(
    SUMPRODUCT(--ISNUMBER(FIND({"【","】","（","）","＜","＞","『","』","≪","≫","｛","}","《","》","(",")","「","」","[","]","!","！","？","|","/","✕","?","×","+","㎡","㈱","Ⅰ","Ⅱ","Ⅲ","Ⅳ","Ⅴ","Ⅵ","Ⅶ","Ⅷ","Ⅸ","Ⅹ","①","②","③","④","⑤","⑥","⑦","⑧","⑨","⑩","㎞","㎝","№","¥","ｱ","ｲ","ｳ","ｴ","ｵ","ｶ","ｷ","ｸ","ｹ","ｺ","ｻ","ｼ","ｽ","ｾ","ｿ","ﾀ","ﾁ","ﾂ","ﾃ","ﾄ","ﾅ","ﾆ","ﾇ","ﾈ","ﾉ","ﾊ","ﾋ","ﾌ","ﾍ","ﾎ","ﾏ","ﾐ","ﾑ","ﾒ","ﾓ","ﾔ","ﾕ","ﾖ","ﾗ","ﾘ","ﾙ","ﾚ","ﾛ","ﾜ","ｦ","ﾝ","ｧ","ｨ","ｩ","ｪ","ｫ","ｬ","ｭ","ｮ","ｯ"}, C36))) &gt; 0,
    "記号、環境依存文字、半角カタカナは使えません",
    IF(LEN(C36) &gt; 15,
        "文字数オーバーです",
        ""
    )
)</f>
        <v/>
      </c>
    </row>
    <row r="37" spans="2:12" ht="18.75" customHeight="1">
      <c r="B37" s="5" t="s">
        <v>21</v>
      </c>
      <c r="C37" s="29"/>
      <c r="D37" s="6">
        <f>LEN(C37)</f>
        <v>0</v>
      </c>
      <c r="E37" s="65" t="s">
        <v>250</v>
      </c>
      <c r="H37" s="50" t="str">
        <f>_xlfn.LET(
  _xlpm.text, C37,
  _xlpm.invalidChars, OR(
    ISNUMBER(SEARCH("㎡", _xlpm.text)), ISNUMBER(SEARCH("㈱", _xlpm.text)),
    ISNUMBER(SEARCH("|", _xlpm.text)), ISNUMBER(SEARCH("｜", _xlpm.text)),
    ISNUMBER(SEARCH("✕", _xlpm.text)),
    ISNUMBER(SEARCH("Ⅰ", _xlpm.text)), ISNUMBER(SEARCH("Ⅱ", _xlpm.text)), ISNUMBER(SEARCH("Ⅲ", _xlpm.text)),
    ISNUMBER(SEARCH("Ⅳ", _xlpm.text)), ISNUMBER(SEARCH("Ⅴ", _xlpm.text)), ISNUMBER(SEARCH("Ⅵ", _xlpm.text)),
    ISNUMBER(SEARCH("Ⅶ", _xlpm.text)), ISNUMBER(SEARCH("Ⅷ", _xlpm.text)), ISNUMBER(SEARCH("Ⅸ", _xlpm.text)), ISNUMBER(SEARCH("Ⅹ", _xlpm.text)),
    ISNUMBER(SEARCH("①", _xlpm.text)), ISNUMBER(SEARCH("②", _xlpm.text)), ISNUMBER(SEARCH("③", _xlpm.text)),
    ISNUMBER(SEARCH("④", _xlpm.text)), ISNUMBER(SEARCH("⑤", _xlpm.text)), ISNUMBER(SEARCH("⑥", _xlpm.text)),
    ISNUMBER(SEARCH("⑦", _xlpm.text)), ISNUMBER(SEARCH("⑧", _xlpm.text)), ISNUMBER(SEARCH("⑨", _xlpm.text)), ISNUMBER(SEARCH("⑩", _xlpm.text)),
    ISNUMBER(SEARCH("㎝", _xlpm.text)), ISNUMBER(SEARCH("㎞", _xlpm.text)), ISNUMBER(SEARCH("№", _xlpm.text)),
    ISNUMBER(SEARCH("¥", _xlpm.text))
  ),
  _xlpm.symbolCount,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
    LEN(_xlpm.text)-LEN(SUBSTITUTE(_xlpm.text,"}","")),
  _xlpm.invalidPunct, OR(
    ISNUMBER(FIND("！！", _xlpm.text)), ISNUMBER(FIND("！？", _xlpm.text)),
    ISNUMBER(FIND("？？", _xlpm.text)), ISNUMBER(FIND("？！", _xlpm.text)),
    ISNUMBER(FIND("!!", _xlpm.text)), ISNUMBER(FIND("!?", _xlpm.text)),
    ISNUMBER(FIND("??", _xlpm.text)), ISNUMBER(FIND("?!", _xlpm.text))
  ),
  _xlpm.msg,
    IF(_xlpm.invalidChars,
      "環境依存文字（ローマ文字、①～⑩、㎡、㈱、✕など）や「 | 」は使えません",
      IF(_xlpm.symbolCount &gt;= 3,
        "記号（括弧、!、？、＋、×、/など）は3つ以上は使えません",
        IF(LEN(_xlpm.text) &gt; 45,
          "文字数オーバーです",
          IF(_xlpm.invalidPunct,
            "！,？は連続で使えません",
            ""
          )
        )
      )
    ),
  _xlpm.msg
)</f>
        <v/>
      </c>
    </row>
    <row r="38" spans="2:12" ht="18.75" customHeight="1">
      <c r="B38" s="5" t="s">
        <v>78</v>
      </c>
      <c r="C38" s="70"/>
      <c r="E38" s="17"/>
      <c r="H38" s="73" t="str">
        <f>IF(OR(ISNUMBER(SEARCH(" ",C38)),ISNUMBER(SEARCH("　",C38))),"⚠ スペースあり","")</f>
        <v/>
      </c>
    </row>
    <row r="39" spans="2:12" ht="18.75" customHeight="1">
      <c r="G39" s="1" t="s">
        <v>66</v>
      </c>
    </row>
    <row r="40" spans="2:12" ht="18.75" customHeight="1">
      <c r="G40" s="1" t="s">
        <v>23</v>
      </c>
    </row>
    <row r="41" spans="2:12" ht="18.75" customHeight="1">
      <c r="G41" s="1" t="s">
        <v>22</v>
      </c>
    </row>
    <row r="43" spans="2:12" ht="18.75" customHeight="1">
      <c r="G43" s="7" t="s">
        <v>1</v>
      </c>
    </row>
    <row r="44" spans="2:12" ht="18.75" customHeight="1">
      <c r="G44" s="20" t="s">
        <v>110</v>
      </c>
      <c r="H44" s="21"/>
      <c r="I44" s="21"/>
      <c r="J44" s="21"/>
      <c r="K44" s="21"/>
      <c r="L44" s="27"/>
    </row>
    <row r="45" spans="2:12" ht="18.75" customHeight="1">
      <c r="G45" s="24" t="s">
        <v>111</v>
      </c>
      <c r="H45" s="25"/>
      <c r="I45" s="25"/>
      <c r="J45" s="25"/>
      <c r="K45" s="25"/>
      <c r="L45" s="27"/>
    </row>
    <row r="46" spans="2:12" ht="18.75" customHeight="1">
      <c r="G46" s="27" t="s">
        <v>165</v>
      </c>
      <c r="L46" s="27"/>
    </row>
    <row r="47" spans="2:12" ht="18.75" customHeight="1">
      <c r="G47" s="27" t="s">
        <v>243</v>
      </c>
      <c r="L47" s="27"/>
    </row>
    <row r="48" spans="2:12" ht="18.75" customHeight="1">
      <c r="G48" s="27" t="s">
        <v>4</v>
      </c>
      <c r="L48" s="27"/>
    </row>
    <row r="49" spans="7:12" ht="18.75" customHeight="1">
      <c r="G49" s="27"/>
      <c r="L49" s="27"/>
    </row>
    <row r="50" spans="7:12" ht="18.75" customHeight="1">
      <c r="G50" s="27" t="s">
        <v>5</v>
      </c>
      <c r="L50" s="27"/>
    </row>
    <row r="51" spans="7:12" ht="18.75" customHeight="1">
      <c r="G51" s="27"/>
      <c r="L51" s="27"/>
    </row>
    <row r="52" spans="7:12" ht="18.75" customHeight="1">
      <c r="G52" s="24" t="s">
        <v>2</v>
      </c>
      <c r="H52" s="25"/>
      <c r="I52" s="25"/>
      <c r="J52" s="25"/>
      <c r="K52" s="25"/>
      <c r="L52" s="27"/>
    </row>
    <row r="53" spans="7:12" ht="18.75" customHeight="1">
      <c r="G53" s="27"/>
      <c r="H53" s="25"/>
      <c r="I53" s="25"/>
      <c r="J53" s="25"/>
      <c r="L53" s="27"/>
    </row>
    <row r="54" spans="7:12" ht="18.75" customHeight="1">
      <c r="G54" s="24" t="s">
        <v>7</v>
      </c>
      <c r="H54" s="25"/>
      <c r="I54" s="25"/>
      <c r="J54" s="25"/>
      <c r="K54" s="25"/>
      <c r="L54" s="27"/>
    </row>
    <row r="55" spans="7:12" ht="18.75" customHeight="1">
      <c r="G55" s="24" t="s">
        <v>9</v>
      </c>
      <c r="H55" s="25"/>
      <c r="I55" s="25"/>
      <c r="J55" s="25"/>
      <c r="K55" s="25"/>
      <c r="L55" s="27"/>
    </row>
    <row r="56" spans="7:12" ht="18.75" customHeight="1">
      <c r="G56" s="24" t="s">
        <v>8</v>
      </c>
      <c r="H56" s="25"/>
      <c r="I56" s="25"/>
      <c r="J56" s="25"/>
      <c r="K56" s="25"/>
      <c r="L56" s="27"/>
    </row>
    <row r="57" spans="7:12" ht="18.75" customHeight="1">
      <c r="G57" s="24"/>
      <c r="H57" s="25"/>
      <c r="I57" s="25"/>
      <c r="J57" s="25"/>
      <c r="L57" s="27"/>
    </row>
    <row r="58" spans="7:12" ht="18.75" customHeight="1">
      <c r="G58" s="30" t="s">
        <v>6</v>
      </c>
      <c r="H58" s="31"/>
      <c r="I58" s="31"/>
      <c r="J58" s="31"/>
      <c r="K58" s="31"/>
      <c r="L58" s="27"/>
    </row>
    <row r="61" spans="7:12" ht="18.75" customHeight="1">
      <c r="L61" s="25"/>
    </row>
    <row r="62" spans="7:12" ht="18.75" customHeight="1">
      <c r="L62" s="25"/>
    </row>
  </sheetData>
  <phoneticPr fontId="18"/>
  <conditionalFormatting sqref="C13">
    <cfRule type="expression" dxfId="143" priority="36">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fRule type="expression" dxfId="142" priority="35">
      <formula>LEN(C13) &gt;=13</formula>
    </cfRule>
  </conditionalFormatting>
  <conditionalFormatting sqref="C16 C21 C24 C26 C31 C36">
    <cfRule type="expression" dxfId="141" priority="32">
      <formula>LEN(C16) &gt;=16</formula>
    </cfRule>
  </conditionalFormatting>
  <conditionalFormatting sqref="C17">
    <cfRule type="expression" dxfId="140" priority="24">
      <formula>#REF!="記号（括弧、!、？、＋、×、/など）は3つ以上は使えません"</formula>
    </cfRule>
    <cfRule type="expression" dxfId="139" priority="23">
      <formula>OR(     ISNUMBER(SEARCH("㎡", C17)),     ISNUMBER(SEARCH("㈱", C17)),     ISNUMBER(SEARCH("|", C17)),     ISNUMBER(SEARCH("｜", C17)),     ISNUMBER(SEARCH("✕", C17)),     ISNUMBER(SEARCH("Ⅰ", C17)),     ISNUMBER(SEARCH("Ⅱ", C17)),     ISNUMBER(SEARCH("Ⅲ", C17)),     ISNUMBER(SEARCH("Ⅳ", C17)),     ISNUMBER(SEARCH("Ⅴ", C17)),     ISNUMBER(SEARCH("Ⅵ", C17)),     ISNUMBER(SEARCH("Ⅶ", C17)),     ISNUMBER(SEARCH("Ⅷ", C17)),     ISNUMBER(SEARCH("Ⅸ", C17)),     ISNUMBER(SEARCH("Ⅹ", C17)),     ISNUMBER(SEARCH("①", C17)),     ISNUMBER(SEARCH("②", C17)),     ISNUMBER(SEARCH("③", C17)),     ISNUMBER(SEARCH("④", C17)),     ISNUMBER(SEARCH("⑤", C17)),     ISNUMBER(SEARCH("⑥", C17)),     ISNUMBER(SEARCH("⑦", C17)),     ISNUMBER(SEARCH("⑧", C17)),     ISNUMBER(SEARCH("⑨", C17)),     ISNUMBER(SEARCH("⑩", C17)),     ISNUMBER(SEARCH("㎝", C17)),     ISNUMBER(SEARCH("㎞", C17)),     ISNUMBER(SEARCH("№", C17)),     ISNUMBER(SEARCH("¥", C17)),     (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LEN(C17)-LEN(SUBSTITUTE(C17,"}","")))&gt;=3 )</formula>
    </cfRule>
    <cfRule type="expression" dxfId="138" priority="21">
      <formula>OR(   ISNUMBER(FIND("！！", C17)),   ISNUMBER(FIND("！？", C17)),   ISNUMBER(FIND("？？", C17)),   ISNUMBER(FIND("？！", C17)),   ISNUMBER(FIND("!!", C17)),   ISNUMBER(FIND("!?", C17)),   ISNUMBER(FIND("??", C17)),   ISNUMBER(FIND("?!", C17)) )</formula>
    </cfRule>
    <cfRule type="expression" dxfId="137" priority="25">
      <formula>LEN(C17) &gt;=46</formula>
    </cfRule>
  </conditionalFormatting>
  <conditionalFormatting sqref="C22">
    <cfRule type="expression" dxfId="136" priority="18">
      <formula>OR(     ISNUMBER(SEARCH("㎡", C22)),     ISNUMBER(SEARCH("㈱", C22)),     ISNUMBER(SEARCH("|", C22)),     ISNUMBER(SEARCH("｜", C22)),     ISNUMBER(SEARCH("✕", C22)),     ISNUMBER(SEARCH("Ⅰ", C22)),     ISNUMBER(SEARCH("Ⅱ", C22)),     ISNUMBER(SEARCH("Ⅲ", C22)),     ISNUMBER(SEARCH("Ⅳ", C22)),     ISNUMBER(SEARCH("Ⅴ", C22)),     ISNUMBER(SEARCH("Ⅵ", C22)),     ISNUMBER(SEARCH("Ⅶ", C22)),     ISNUMBER(SEARCH("Ⅷ", C22)),     ISNUMBER(SEARCH("Ⅸ", C22)),     ISNUMBER(SEARCH("Ⅹ", C22)),     ISNUMBER(SEARCH("①", C22)),     ISNUMBER(SEARCH("②", C22)),     ISNUMBER(SEARCH("③", C22)),     ISNUMBER(SEARCH("④", C22)),     ISNUMBER(SEARCH("⑤", C22)),     ISNUMBER(SEARCH("⑥", C22)),     ISNUMBER(SEARCH("⑦", C22)),     ISNUMBER(SEARCH("⑧", C22)),     ISNUMBER(SEARCH("⑨", C22)),     ISNUMBER(SEARCH("⑩", C22)),     ISNUMBER(SEARCH("㎝", C22)),     ISNUMBER(SEARCH("㎞", C22)),     ISNUMBER(SEARCH("№", C22)),     ISNUMBER(SEARCH("¥", C22)),     (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gt;=3 )</formula>
    </cfRule>
    <cfRule type="expression" dxfId="135" priority="20">
      <formula>LEN(C22) &gt;=46</formula>
    </cfRule>
    <cfRule type="expression" dxfId="134" priority="16">
      <formula>OR(   ISNUMBER(FIND("！！", C22)),   ISNUMBER(FIND("！？", C22)),   ISNUMBER(FIND("？？", C22)),   ISNUMBER(FIND("？！", C22)),   ISNUMBER(FIND("!!", C22)),   ISNUMBER(FIND("!?", C22)),   ISNUMBER(FIND("??", C22)),   ISNUMBER(FIND("?!", C22)) )</formula>
    </cfRule>
    <cfRule type="expression" dxfId="133" priority="19">
      <formula>#REF!="記号（括弧、!、？、＋、×、/など）は3つ以上は使えません"</formula>
    </cfRule>
  </conditionalFormatting>
  <conditionalFormatting sqref="C24 C34">
    <cfRule type="expression" dxfId="132" priority="33">
      <formula>OR(     ISNUMBER(SEARCH("㎡", C24)),     ISNUMBER(SEARCH("㈱", C24)),     ISNUMBER(SEARCH("|", C24)),     ISNUMBER(SEARCH("｜", C24)),     ISNUMBER(SEARCH("✕", C24)),     ISNUMBER(SEARCH("Ⅰ", C24)),     ISNUMBER(SEARCH("Ⅱ", C24)),     ISNUMBER(SEARCH("Ⅲ", C24)),     ISNUMBER(SEARCH("Ⅳ", C24)),     ISNUMBER(SEARCH("Ⅴ", C24)),     ISNUMBER(SEARCH("Ⅵ", C24)),     ISNUMBER(SEARCH("Ⅶ", C24)),     ISNUMBER(SEARCH("Ⅷ", C24)),     ISNUMBER(SEARCH("Ⅸ", C24)),     ISNUMBER(SEARCH("Ⅹ", C24)),     ISNUMBER(SEARCH("①", C24)),     ISNUMBER(SEARCH("②", C24)),     ISNUMBER(SEARCH("③", C24)),     ISNUMBER(SEARCH("④", C24)),     ISNUMBER(SEARCH("⑤", C24)),     ISNUMBER(SEARCH("⑥", C24)),     ISNUMBER(SEARCH("⑦", C24)),     ISNUMBER(SEARCH("⑧", C24)),     ISNUMBER(SEARCH("⑨", C24)),     ISNUMBER(SEARCH("⑩", C24)),     ISNUMBER(SEARCH("㎝", C24)),     ISNUMBER(SEARCH("㎞", C24)),     ISNUMBER(SEARCH("№", C24)),     ISNUMBER(SEARCH("¥", C24)),     (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LEN(C24)-LEN(SUBSTITUTE(C24,"}","")))&gt;=3 )</formula>
    </cfRule>
    <cfRule type="expression" dxfId="131" priority="34">
      <formula>#REF!="記号（括弧、!、？、＋、×、/など）は3つ以上は使えません"</formula>
    </cfRule>
    <cfRule type="expression" dxfId="130" priority="37">
      <formula>LEN(C24) &gt;=46</formula>
    </cfRule>
    <cfRule type="expression" dxfId="129" priority="28">
      <formula>OR(   ISNUMBER(FIND("！！", C24)),   ISNUMBER(FIND("！？", C24)),   ISNUMBER(FIND("？？", C24)),   ISNUMBER(FIND("？！", C24)),   ISNUMBER(FIND("!!", C24)),   ISNUMBER(FIND("!?", C24)),   ISNUMBER(FIND("??", C24)),   ISNUMBER(FIND("?!", C24)) )</formula>
    </cfRule>
  </conditionalFormatting>
  <conditionalFormatting sqref="C27">
    <cfRule type="expression" dxfId="128" priority="13">
      <formula>OR(     ISNUMBER(SEARCH("㎡", C27)),     ISNUMBER(SEARCH("㈱", C27)),     ISNUMBER(SEARCH("|", C27)),     ISNUMBER(SEARCH("｜", C27)),     ISNUMBER(SEARCH("✕", C27)),     ISNUMBER(SEARCH("Ⅰ", C27)),     ISNUMBER(SEARCH("Ⅱ", C27)),     ISNUMBER(SEARCH("Ⅲ", C27)),     ISNUMBER(SEARCH("Ⅳ", C27)),     ISNUMBER(SEARCH("Ⅴ", C27)),     ISNUMBER(SEARCH("Ⅵ", C27)),     ISNUMBER(SEARCH("Ⅶ", C27)),     ISNUMBER(SEARCH("Ⅷ", C27)),     ISNUMBER(SEARCH("Ⅸ", C27)),     ISNUMBER(SEARCH("Ⅹ", C27)),     ISNUMBER(SEARCH("①", C27)),     ISNUMBER(SEARCH("②", C27)),     ISNUMBER(SEARCH("③", C27)),     ISNUMBER(SEARCH("④", C27)),     ISNUMBER(SEARCH("⑤", C27)),     ISNUMBER(SEARCH("⑥", C27)),     ISNUMBER(SEARCH("⑦", C27)),     ISNUMBER(SEARCH("⑧", C27)),     ISNUMBER(SEARCH("⑨", C27)),     ISNUMBER(SEARCH("⑩", C27)),     ISNUMBER(SEARCH("㎝", C27)),     ISNUMBER(SEARCH("㎞", C27)),     ISNUMBER(SEARCH("№", C27)),     ISNUMBER(SEARCH("¥", C27)),     (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gt;=3 )</formula>
    </cfRule>
    <cfRule type="expression" dxfId="127" priority="11">
      <formula>OR(   ISNUMBER(FIND("！！", C27)),   ISNUMBER(FIND("！？", C27)),   ISNUMBER(FIND("？？", C27)),   ISNUMBER(FIND("？！", C27)),   ISNUMBER(FIND("!!", C27)),   ISNUMBER(FIND("!?", C27)),   ISNUMBER(FIND("??", C27)),   ISNUMBER(FIND("?!", C27)) )</formula>
    </cfRule>
    <cfRule type="expression" dxfId="126" priority="15">
      <formula>LEN(C27) &gt;=46</formula>
    </cfRule>
    <cfRule type="expression" dxfId="125" priority="14">
      <formula>#REF!="記号（括弧、!、？、＋、×、/など）は3つ以上は使えません"</formula>
    </cfRule>
  </conditionalFormatting>
  <conditionalFormatting sqref="C32">
    <cfRule type="expression" dxfId="124" priority="6">
      <formula>OR(   ISNUMBER(FIND("！！", C32)),   ISNUMBER(FIND("！？", C32)),   ISNUMBER(FIND("？？", C32)),   ISNUMBER(FIND("？！", C32)),   ISNUMBER(FIND("!!", C32)),   ISNUMBER(FIND("!?", C32)),   ISNUMBER(FIND("??", C32)),   ISNUMBER(FIND("?!", C32)) )</formula>
    </cfRule>
    <cfRule type="expression" dxfId="123" priority="10">
      <formula>LEN(C32) &gt;=46</formula>
    </cfRule>
    <cfRule type="expression" dxfId="122" priority="9">
      <formula>#REF!="記号（括弧、!、？、＋、×、/など）は3つ以上は使えません"</formula>
    </cfRule>
    <cfRule type="expression" dxfId="121" priority="8">
      <formula>OR(     ISNUMBER(SEARCH("㎡", C32)),     ISNUMBER(SEARCH("㈱", C32)),     ISNUMBER(SEARCH("|", C32)),     ISNUMBER(SEARCH("｜", C32)),     ISNUMBER(SEARCH("✕", C32)),     ISNUMBER(SEARCH("Ⅰ", C32)),     ISNUMBER(SEARCH("Ⅱ", C32)),     ISNUMBER(SEARCH("Ⅲ", C32)),     ISNUMBER(SEARCH("Ⅳ", C32)),     ISNUMBER(SEARCH("Ⅴ", C32)),     ISNUMBER(SEARCH("Ⅵ", C32)),     ISNUMBER(SEARCH("Ⅶ", C32)),     ISNUMBER(SEARCH("Ⅷ", C32)),     ISNUMBER(SEARCH("Ⅸ", C32)),     ISNUMBER(SEARCH("Ⅹ", C32)),     ISNUMBER(SEARCH("①", C32)),     ISNUMBER(SEARCH("②", C32)),     ISNUMBER(SEARCH("③", C32)),     ISNUMBER(SEARCH("④", C32)),     ISNUMBER(SEARCH("⑤", C32)),     ISNUMBER(SEARCH("⑥", C32)),     ISNUMBER(SEARCH("⑦", C32)),     ISNUMBER(SEARCH("⑧", C32)),     ISNUMBER(SEARCH("⑨", C32)),     ISNUMBER(SEARCH("⑩", C32)),     ISNUMBER(SEARCH("㎝", C32)),     ISNUMBER(SEARCH("㎞", C32)),     ISNUMBER(SEARCH("№", C32)),     ISNUMBER(SEARCH("¥", C32)),     (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LEN(C32)-LEN(SUBSTITUTE(C32,"}","")))&gt;=3 )</formula>
    </cfRule>
  </conditionalFormatting>
  <conditionalFormatting sqref="C34">
    <cfRule type="expression" dxfId="120" priority="26">
      <formula>LEN(C34) &gt;=16</formula>
    </cfRule>
  </conditionalFormatting>
  <conditionalFormatting sqref="C37">
    <cfRule type="expression" dxfId="119" priority="3">
      <formula>OR(     ISNUMBER(SEARCH("㎡", C37)),     ISNUMBER(SEARCH("㈱", C37)),     ISNUMBER(SEARCH("|", C37)),     ISNUMBER(SEARCH("｜", C37)),     ISNUMBER(SEARCH("✕", C37)),     ISNUMBER(SEARCH("Ⅰ", C37)),     ISNUMBER(SEARCH("Ⅱ", C37)),     ISNUMBER(SEARCH("Ⅲ", C37)),     ISNUMBER(SEARCH("Ⅳ", C37)),     ISNUMBER(SEARCH("Ⅴ", C37)),     ISNUMBER(SEARCH("Ⅵ", C37)),     ISNUMBER(SEARCH("Ⅶ", C37)),     ISNUMBER(SEARCH("Ⅷ", C37)),     ISNUMBER(SEARCH("Ⅸ", C37)),     ISNUMBER(SEARCH("Ⅹ", C37)),     ISNUMBER(SEARCH("①", C37)),     ISNUMBER(SEARCH("②", C37)),     ISNUMBER(SEARCH("③", C37)),     ISNUMBER(SEARCH("④", C37)),     ISNUMBER(SEARCH("⑤", C37)),     ISNUMBER(SEARCH("⑥", C37)),     ISNUMBER(SEARCH("⑦", C37)),     ISNUMBER(SEARCH("⑧", C37)),     ISNUMBER(SEARCH("⑨", C37)),     ISNUMBER(SEARCH("⑩", C37)),     ISNUMBER(SEARCH("㎝", C37)),     ISNUMBER(SEARCH("㎞", C37)),     ISNUMBER(SEARCH("№", C37)),     ISNUMBER(SEARCH("¥", C37)),     (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LEN(C37)-LEN(SUBSTITUTE(C37,"}","")))&gt;=3 )</formula>
    </cfRule>
    <cfRule type="expression" dxfId="118" priority="4">
      <formula>#REF!="記号（括弧、!、？、＋、×、/など）は3つ以上は使えません"</formula>
    </cfRule>
    <cfRule type="expression" dxfId="117" priority="5">
      <formula>LEN(C37) &gt;=46</formula>
    </cfRule>
    <cfRule type="expression" dxfId="116" priority="1">
      <formula>OR(   ISNUMBER(FIND("！！", C37)),   ISNUMBER(FIND("！？", C37)),   ISNUMBER(FIND("？？", C37)),   ISNUMBER(FIND("？！", C37)),   ISNUMBER(FIND("!!", C37)),   ISNUMBER(FIND("!?", C37)),   ISNUMBER(FIND("??", C37)),   ISNUMBER(FIND("?!", C37)) )</formula>
    </cfRule>
  </conditionalFormatting>
  <conditionalFormatting sqref="D13">
    <cfRule type="expression" dxfId="115" priority="31">
      <formula>LEN(C13)&gt;=13</formula>
    </cfRule>
  </conditionalFormatting>
  <conditionalFormatting sqref="D16 D21 D26 D31 D36">
    <cfRule type="expression" dxfId="114" priority="30">
      <formula>LEN(C16)&gt;=16</formula>
    </cfRule>
  </conditionalFormatting>
  <conditionalFormatting sqref="D17">
    <cfRule type="expression" dxfId="113" priority="22">
      <formula>LEN(C17)&gt;=46</formula>
    </cfRule>
  </conditionalFormatting>
  <conditionalFormatting sqref="D22">
    <cfRule type="expression" dxfId="112" priority="17">
      <formula>LEN(C22)&gt;=46</formula>
    </cfRule>
  </conditionalFormatting>
  <conditionalFormatting sqref="D27">
    <cfRule type="expression" dxfId="111" priority="12">
      <formula>LEN(C27)&gt;=46</formula>
    </cfRule>
  </conditionalFormatting>
  <conditionalFormatting sqref="D32">
    <cfRule type="expression" dxfId="110" priority="7">
      <formula>LEN(C32)&gt;=46</formula>
    </cfRule>
  </conditionalFormatting>
  <conditionalFormatting sqref="D37">
    <cfRule type="expression" dxfId="109" priority="2">
      <formula>LEN(C37)&gt;=46</formula>
    </cfRule>
  </conditionalFormatting>
  <dataValidations count="2">
    <dataValidation type="custom" allowBlank="1" showInputMessage="1" showErrorMessage="1" errorTitle="！、｜、/、？、×、+は使えません" sqref="H9 H13" xr:uid="{A1CCCD12-EB81-4B42-AA29-860C11176AAB}">
      <formula1>ISERROR(FIND("!", J9) + FIND("|", J9) + FIND("/", J9) + FIND("?", J9) + FIND("×", J9) + FIND("+", J9))</formula1>
    </dataValidation>
    <dataValidation type="custom" allowBlank="1" showInputMessage="1" showErrorMessage="1" errorTitle="！、｜、/、？、×、+は使えません" sqref="C13 C16:C18 C21:C24 C31 C33:C34 C26:C28 C36 C38" xr:uid="{40B236AA-7008-408D-B622-868548ECD2F0}">
      <formula1>ISERROR(FIND("!", C13) + FIND("|", C13) + FIND("/", C13) + FIND("?", C13) + FIND("×", C13) + FIND("+", C13))</formula1>
    </dataValidation>
  </dataValidations>
  <pageMargins left="0.7" right="0.7" top="0.75" bottom="0.75" header="0.3" footer="0.3"/>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CF63-3704-4F88-BAB8-E1104E151AEA}">
  <sheetPr>
    <tabColor theme="9" tint="0.39997558519241921"/>
  </sheetPr>
  <dimension ref="B2:H59"/>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80.109375" style="1" customWidth="1"/>
    <col min="9"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row>
    <row r="6" spans="2:8" ht="18.75" customHeight="1">
      <c r="B6" s="3"/>
    </row>
    <row r="7" spans="2:8" ht="18.75" customHeight="1">
      <c r="B7" s="5" t="s">
        <v>167</v>
      </c>
      <c r="C7" s="8"/>
    </row>
    <row r="9" spans="2:8" ht="18.75" customHeight="1">
      <c r="B9" s="8" t="s">
        <v>159</v>
      </c>
      <c r="C9" s="8"/>
    </row>
    <row r="10" spans="2:8" ht="18.75" customHeight="1">
      <c r="B10" s="8" t="s">
        <v>160</v>
      </c>
      <c r="C10" s="8"/>
    </row>
    <row r="11" spans="2:8" ht="18.75" customHeight="1">
      <c r="B11" s="8" t="s">
        <v>161</v>
      </c>
      <c r="C11" s="8"/>
    </row>
    <row r="13" spans="2:8" ht="18.75" customHeight="1">
      <c r="B13" s="1" t="s">
        <v>101</v>
      </c>
      <c r="E13" s="17" t="s">
        <v>3</v>
      </c>
    </row>
    <row r="14" spans="2:8" ht="18.75" customHeight="1">
      <c r="C14" s="3"/>
      <c r="D14" s="2"/>
      <c r="E14" s="4"/>
    </row>
    <row r="15" spans="2:8" ht="18.75" customHeight="1">
      <c r="B15" s="5" t="s">
        <v>11</v>
      </c>
      <c r="C15" s="18"/>
      <c r="D15" s="6">
        <f>LENB(C15)</f>
        <v>0</v>
      </c>
      <c r="E15" s="1" t="s">
        <v>225</v>
      </c>
      <c r="H15" s="1" t="s">
        <v>28</v>
      </c>
    </row>
    <row r="16" spans="2:8" ht="18.75" customHeight="1">
      <c r="B16" s="5" t="s">
        <v>12</v>
      </c>
      <c r="C16" s="8"/>
      <c r="D16" s="6">
        <f>LENB(C16)</f>
        <v>0</v>
      </c>
      <c r="E16" s="1" t="s">
        <v>225</v>
      </c>
      <c r="H16" s="1" t="s">
        <v>23</v>
      </c>
    </row>
    <row r="17" spans="2:8" ht="18.75" customHeight="1">
      <c r="B17" s="5" t="s">
        <v>13</v>
      </c>
      <c r="C17" s="8"/>
      <c r="D17" s="6">
        <f>LENB(C17)</f>
        <v>0</v>
      </c>
      <c r="E17" s="1" t="s">
        <v>225</v>
      </c>
      <c r="H17" s="1" t="s">
        <v>22</v>
      </c>
    </row>
    <row r="18" spans="2:8" ht="18.75" customHeight="1">
      <c r="B18" s="5" t="s">
        <v>14</v>
      </c>
      <c r="C18" s="8"/>
      <c r="D18" s="6">
        <f>LENB(C18)</f>
        <v>0</v>
      </c>
      <c r="E18" s="1" t="s">
        <v>225</v>
      </c>
      <c r="H18" s="1" t="s">
        <v>183</v>
      </c>
    </row>
    <row r="19" spans="2:8" ht="18.75" customHeight="1">
      <c r="B19" s="5" t="s">
        <v>15</v>
      </c>
      <c r="C19" s="8"/>
      <c r="D19" s="6">
        <f>LENB(C19)</f>
        <v>0</v>
      </c>
      <c r="E19" s="1" t="s">
        <v>225</v>
      </c>
      <c r="H19" s="1" t="s">
        <v>184</v>
      </c>
    </row>
    <row r="20" spans="2:8" ht="18.75" customHeight="1">
      <c r="B20" s="3"/>
      <c r="D20" s="4"/>
    </row>
    <row r="21" spans="2:8" ht="18.75" customHeight="1">
      <c r="B21" s="1" t="s">
        <v>120</v>
      </c>
      <c r="D21" s="1" t="s">
        <v>16</v>
      </c>
    </row>
    <row r="22" spans="2:8" ht="18.75" customHeight="1">
      <c r="B22" s="5" t="s">
        <v>93</v>
      </c>
      <c r="C22" s="28"/>
      <c r="D22" s="6">
        <f>LENB(C22)</f>
        <v>0</v>
      </c>
      <c r="E22" s="3" t="s">
        <v>226</v>
      </c>
    </row>
    <row r="23" spans="2:8" ht="18.75" customHeight="1">
      <c r="B23" s="5" t="s">
        <v>94</v>
      </c>
      <c r="C23" s="29"/>
      <c r="D23" s="6">
        <f>LENB(C23)</f>
        <v>0</v>
      </c>
      <c r="E23" s="3" t="s">
        <v>226</v>
      </c>
    </row>
    <row r="24" spans="2:8" ht="18.75" customHeight="1">
      <c r="B24" s="5" t="s">
        <v>95</v>
      </c>
      <c r="C24" s="8"/>
      <c r="D24" s="6">
        <f>LENB(C24)</f>
        <v>0</v>
      </c>
      <c r="E24" s="3" t="s">
        <v>226</v>
      </c>
    </row>
    <row r="25" spans="2:8" ht="18.75" customHeight="1">
      <c r="B25" s="5" t="s">
        <v>96</v>
      </c>
      <c r="C25" s="29"/>
      <c r="D25" s="6">
        <f>LENB(C25)</f>
        <v>0</v>
      </c>
      <c r="E25" s="3" t="s">
        <v>226</v>
      </c>
    </row>
    <row r="26" spans="2:8" ht="18.75" customHeight="1">
      <c r="B26" s="5" t="s">
        <v>97</v>
      </c>
      <c r="C26" s="29"/>
      <c r="D26" s="6">
        <f>LENB(C26)</f>
        <v>0</v>
      </c>
      <c r="E26" s="3" t="s">
        <v>226</v>
      </c>
    </row>
    <row r="28" spans="2:8" ht="18.75" customHeight="1">
      <c r="B28" s="1" t="s">
        <v>85</v>
      </c>
    </row>
    <row r="29" spans="2:8" ht="18.75" customHeight="1">
      <c r="B29" s="5" t="s">
        <v>78</v>
      </c>
      <c r="C29" s="28"/>
      <c r="D29" s="17" t="s">
        <v>172</v>
      </c>
      <c r="H29" s="74" t="str">
        <f>IF(OR(ISNUMBER(SEARCH(" ",C29)),ISNUMBER(SEARCH("　",C29))),"⚠ スペースあり","")</f>
        <v/>
      </c>
    </row>
    <row r="30" spans="2:8" ht="18.75" customHeight="1">
      <c r="B30" s="5" t="s">
        <v>78</v>
      </c>
      <c r="C30" s="35"/>
      <c r="H30" s="74" t="str">
        <f>IF(OR(ISNUMBER(SEARCH(" ",C30)),ISNUMBER(SEARCH("　",C30))),"⚠ スペースあり","")</f>
        <v/>
      </c>
    </row>
    <row r="31" spans="2:8" ht="18.75" customHeight="1">
      <c r="B31" s="5" t="s">
        <v>78</v>
      </c>
      <c r="C31" s="35"/>
      <c r="H31" s="74" t="str">
        <f>IF(OR(ISNUMBER(SEARCH(" ",C31)),ISNUMBER(SEARCH("　",C31))),"⚠ スペースあり","")</f>
        <v/>
      </c>
    </row>
    <row r="32" spans="2:8" ht="18.75" customHeight="1">
      <c r="B32" s="5" t="s">
        <v>78</v>
      </c>
      <c r="C32" s="35"/>
      <c r="H32" s="74" t="str">
        <f>IF(OR(ISNUMBER(SEARCH(" ",C32)),ISNUMBER(SEARCH("　",C32))),"⚠ スペースあり","")</f>
        <v/>
      </c>
    </row>
    <row r="33" spans="2:8" ht="18.75" customHeight="1">
      <c r="B33" s="5" t="s">
        <v>78</v>
      </c>
      <c r="C33" s="35"/>
      <c r="H33" s="74" t="str">
        <f>IF(OR(ISNUMBER(SEARCH(" ",C33)),ISNUMBER(SEARCH("　",C33))),"⚠ スペースあり","")</f>
        <v/>
      </c>
    </row>
    <row r="35" spans="2:8" ht="18.75" customHeight="1">
      <c r="B35" s="1" t="s">
        <v>174</v>
      </c>
      <c r="C35" s="3"/>
      <c r="D35" s="2"/>
    </row>
    <row r="36" spans="2:8" ht="18.75" customHeight="1">
      <c r="B36" s="5" t="s">
        <v>0</v>
      </c>
      <c r="C36" s="18"/>
      <c r="D36" s="6">
        <f>LENB(C36)</f>
        <v>0</v>
      </c>
      <c r="E36" s="1" t="s">
        <v>227</v>
      </c>
    </row>
    <row r="38" spans="2:8" ht="18.75" customHeight="1">
      <c r="B38" s="5" t="s">
        <v>29</v>
      </c>
      <c r="C38" s="18" t="s">
        <v>39</v>
      </c>
    </row>
    <row r="39" spans="2:8" ht="18.75" customHeight="1">
      <c r="B39" s="5" t="s">
        <v>34</v>
      </c>
      <c r="C39" s="18"/>
      <c r="D39" s="6">
        <f>LENB(C39)</f>
        <v>0</v>
      </c>
      <c r="E39" s="1" t="s">
        <v>227</v>
      </c>
    </row>
    <row r="40" spans="2:8" ht="18.75" customHeight="1">
      <c r="B40" s="8" t="s">
        <v>45</v>
      </c>
      <c r="C40" s="18"/>
      <c r="D40" s="11" t="s">
        <v>84</v>
      </c>
      <c r="H40" s="74" t="str">
        <f>IF(OR(ISNUMBER(SEARCH(" ",C40)),ISNUMBER(SEARCH("　",C40))),"⚠ スペースあり","")</f>
        <v/>
      </c>
    </row>
    <row r="42" spans="2:8" ht="18.75" customHeight="1">
      <c r="B42" s="5" t="s">
        <v>30</v>
      </c>
      <c r="C42" s="18" t="s">
        <v>40</v>
      </c>
    </row>
    <row r="43" spans="2:8" ht="18.75" customHeight="1">
      <c r="B43" s="5" t="s">
        <v>38</v>
      </c>
      <c r="C43" s="18"/>
      <c r="D43" s="6">
        <f>LENB(C43)</f>
        <v>0</v>
      </c>
      <c r="E43" s="1" t="s">
        <v>227</v>
      </c>
    </row>
    <row r="44" spans="2:8" ht="18.75" customHeight="1">
      <c r="B44" s="8" t="s">
        <v>46</v>
      </c>
      <c r="C44" s="18"/>
      <c r="D44" s="4"/>
      <c r="H44" s="74" t="str">
        <f>IF(OR(ISNUMBER(SEARCH(" ",C44)),ISNUMBER(SEARCH("　",C44))),"⚠ スペースあり","")</f>
        <v/>
      </c>
    </row>
    <row r="46" spans="2:8" ht="18.75" customHeight="1">
      <c r="B46" s="5" t="s">
        <v>31</v>
      </c>
      <c r="C46" s="8" t="s">
        <v>41</v>
      </c>
    </row>
    <row r="47" spans="2:8" ht="18.75" customHeight="1">
      <c r="B47" s="5" t="s">
        <v>37</v>
      </c>
      <c r="C47" s="8"/>
      <c r="D47" s="6">
        <f>LENB(C47)</f>
        <v>0</v>
      </c>
      <c r="E47" s="1" t="s">
        <v>228</v>
      </c>
    </row>
    <row r="48" spans="2:8" ht="18.75" customHeight="1">
      <c r="B48" s="8" t="s">
        <v>47</v>
      </c>
      <c r="C48" s="8"/>
      <c r="D48" s="4"/>
      <c r="H48" s="74" t="str">
        <f>IF(OR(ISNUMBER(SEARCH(" ",C48)),ISNUMBER(SEARCH("　",C48))),"⚠ スペースあり","")</f>
        <v/>
      </c>
    </row>
    <row r="50" spans="2:8" ht="18.75" customHeight="1">
      <c r="B50" s="5" t="s">
        <v>32</v>
      </c>
      <c r="C50" s="8" t="s">
        <v>42</v>
      </c>
    </row>
    <row r="51" spans="2:8" ht="18.75" customHeight="1">
      <c r="B51" s="5" t="s">
        <v>36</v>
      </c>
      <c r="C51" s="8"/>
      <c r="D51" s="6">
        <f>LENB(C51)</f>
        <v>0</v>
      </c>
      <c r="E51" s="1" t="s">
        <v>228</v>
      </c>
    </row>
    <row r="52" spans="2:8" ht="18.75" customHeight="1">
      <c r="B52" s="8" t="s">
        <v>48</v>
      </c>
      <c r="C52" s="8"/>
      <c r="D52" s="4"/>
      <c r="H52" s="74" t="str">
        <f>IF(OR(ISNUMBER(SEARCH(" ",C52)),ISNUMBER(SEARCH("　",C52))),"⚠ スペースあり","")</f>
        <v/>
      </c>
    </row>
    <row r="54" spans="2:8" ht="18.75" customHeight="1">
      <c r="B54" s="5" t="s">
        <v>33</v>
      </c>
      <c r="C54" s="8" t="s">
        <v>43</v>
      </c>
    </row>
    <row r="55" spans="2:8" ht="18.75" customHeight="1">
      <c r="B55" s="5" t="s">
        <v>35</v>
      </c>
      <c r="C55" s="8"/>
      <c r="D55" s="6">
        <f>LENB(C55)</f>
        <v>0</v>
      </c>
      <c r="E55" s="1" t="s">
        <v>228</v>
      </c>
    </row>
    <row r="56" spans="2:8" ht="18.75" customHeight="1">
      <c r="B56" s="8" t="s">
        <v>49</v>
      </c>
      <c r="C56" s="8"/>
      <c r="D56" s="4"/>
      <c r="H56" s="74" t="str">
        <f>IF(OR(ISNUMBER(SEARCH(" ",C56)),ISNUMBER(SEARCH("　",C56))),"⚠ スペースあり","")</f>
        <v/>
      </c>
    </row>
    <row r="58" spans="2:8" ht="18.75" customHeight="1">
      <c r="B58" s="5" t="s">
        <v>106</v>
      </c>
      <c r="C58" s="28"/>
      <c r="D58" s="6">
        <f>LENB(C58)</f>
        <v>0</v>
      </c>
      <c r="E58" s="3" t="s">
        <v>226</v>
      </c>
    </row>
    <row r="59" spans="2:8" ht="18.75" customHeight="1">
      <c r="C59" s="1" t="s">
        <v>119</v>
      </c>
    </row>
  </sheetData>
  <phoneticPr fontId="18"/>
  <conditionalFormatting sqref="C15:C19">
    <cfRule type="duplicateValues" dxfId="108" priority="2"/>
  </conditionalFormatting>
  <conditionalFormatting sqref="C22:C26">
    <cfRule type="duplicateValues" dxfId="107"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7662-6547-4C08-B7DD-1A21BC047773}">
  <sheetPr>
    <tabColor theme="6" tint="-0.249977111117893"/>
  </sheetPr>
  <dimension ref="B2:L48"/>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16384" width="9" style="1"/>
  </cols>
  <sheetData>
    <row r="2" spans="2:9" ht="18.75" customHeight="1">
      <c r="B2" s="1" t="s">
        <v>162</v>
      </c>
    </row>
    <row r="3" spans="2:9" ht="18.75" customHeight="1">
      <c r="B3" s="5" t="s">
        <v>140</v>
      </c>
      <c r="C3" s="8"/>
    </row>
    <row r="4" spans="2:9" ht="18.75" customHeight="1">
      <c r="B4" s="5" t="s">
        <v>163</v>
      </c>
      <c r="C4" s="8"/>
    </row>
    <row r="5" spans="2:9" ht="18.75" customHeight="1">
      <c r="B5" s="5"/>
      <c r="C5" s="8"/>
    </row>
    <row r="7" spans="2:9" ht="18.75" customHeight="1">
      <c r="B7" s="8" t="s">
        <v>159</v>
      </c>
      <c r="C7" s="8"/>
    </row>
    <row r="8" spans="2:9" ht="18.75" customHeight="1">
      <c r="B8" s="8" t="s">
        <v>160</v>
      </c>
      <c r="C8" s="8"/>
    </row>
    <row r="9" spans="2:9" ht="18.75" customHeight="1">
      <c r="B9" s="8" t="s">
        <v>161</v>
      </c>
      <c r="C9" s="8"/>
    </row>
    <row r="11" spans="2:9" ht="18.75" customHeight="1">
      <c r="B11" s="1" t="s">
        <v>102</v>
      </c>
      <c r="E11" s="17" t="s">
        <v>3</v>
      </c>
    </row>
    <row r="13" spans="2:9" ht="18.75" customHeight="1">
      <c r="B13" s="5" t="s">
        <v>105</v>
      </c>
      <c r="C13" s="18"/>
      <c r="D13" s="6">
        <f>LEN(C13)</f>
        <v>0</v>
      </c>
      <c r="E13" s="1" t="s">
        <v>229</v>
      </c>
      <c r="I13" s="50" t="str">
        <f>IF(LEN(C13)&gt;20,
"文字数オーバーです",
"")</f>
        <v/>
      </c>
    </row>
    <row r="14" spans="2:9" ht="18.75" customHeight="1">
      <c r="D14" s="1" t="s">
        <v>16</v>
      </c>
    </row>
    <row r="15" spans="2:9" ht="18.75" customHeight="1">
      <c r="B15" s="5" t="s">
        <v>106</v>
      </c>
      <c r="C15" s="28"/>
      <c r="D15" s="6">
        <f>LEN(C15)</f>
        <v>0</v>
      </c>
      <c r="E15" s="1" t="s">
        <v>230</v>
      </c>
      <c r="I15" s="50" t="str">
        <f>IF(LEN(C15)&gt;75,
"文字数オーバーです",
"")</f>
        <v/>
      </c>
    </row>
    <row r="17" spans="2:12" ht="18.75" customHeight="1">
      <c r="B17" s="1" t="s">
        <v>85</v>
      </c>
    </row>
    <row r="18" spans="2:12" ht="18.75" customHeight="1">
      <c r="B18" s="5" t="s">
        <v>78</v>
      </c>
      <c r="C18" s="28"/>
      <c r="D18" s="17" t="s">
        <v>172</v>
      </c>
    </row>
    <row r="20" spans="2:12" ht="18.75" customHeight="1">
      <c r="B20" s="1" t="s">
        <v>121</v>
      </c>
      <c r="C20" s="3"/>
      <c r="D20" s="2"/>
    </row>
    <row r="21" spans="2:12" ht="18.75" customHeight="1">
      <c r="B21" s="5" t="s">
        <v>29</v>
      </c>
      <c r="C21" s="8" t="s">
        <v>39</v>
      </c>
    </row>
    <row r="22" spans="2:12" ht="18.75" customHeight="1">
      <c r="B22" s="5" t="s">
        <v>34</v>
      </c>
      <c r="C22" s="18"/>
      <c r="D22" s="6">
        <f>LEN(C22)</f>
        <v>0</v>
      </c>
      <c r="E22" s="1" t="s">
        <v>229</v>
      </c>
      <c r="I22" s="50" t="str">
        <f>IF(LEN(C22)&gt;20,
"文字数オーバーです",
"")</f>
        <v/>
      </c>
      <c r="L22" s="1" t="s">
        <v>103</v>
      </c>
    </row>
    <row r="23" spans="2:12" ht="18.75" customHeight="1">
      <c r="B23" s="5" t="s">
        <v>17</v>
      </c>
      <c r="C23" s="28"/>
      <c r="D23" s="6">
        <f>LEN(C23)</f>
        <v>0</v>
      </c>
      <c r="E23" s="1" t="s">
        <v>231</v>
      </c>
      <c r="I23" s="50" t="str">
        <f>IF(LEN(C23)&gt;40,
"文字数オーバーです",
"")</f>
        <v/>
      </c>
      <c r="L23" s="1" t="s">
        <v>104</v>
      </c>
    </row>
    <row r="24" spans="2:12" ht="18.75" customHeight="1">
      <c r="B24" s="8" t="s">
        <v>45</v>
      </c>
      <c r="C24" s="8"/>
      <c r="D24" s="11" t="s">
        <v>84</v>
      </c>
      <c r="I24" s="74" t="str">
        <f>IF(OR(ISNUMBER(SEARCH(" ",C24)),ISNUMBER(SEARCH("　",C24))),"⚠ スペースあり","")</f>
        <v/>
      </c>
      <c r="L24" s="1" t="s">
        <v>185</v>
      </c>
    </row>
    <row r="26" spans="2:12" ht="18.75" customHeight="1">
      <c r="B26" s="5" t="s">
        <v>30</v>
      </c>
      <c r="C26" s="8" t="s">
        <v>40</v>
      </c>
    </row>
    <row r="27" spans="2:12" ht="18.75" customHeight="1">
      <c r="B27" s="5" t="s">
        <v>38</v>
      </c>
      <c r="C27" s="8"/>
      <c r="D27" s="6">
        <f>LEN(C27)</f>
        <v>0</v>
      </c>
      <c r="E27" s="1" t="s">
        <v>232</v>
      </c>
      <c r="I27" s="50" t="str">
        <f>IF(LEN(C27)&gt;20,
"文字数オーバーです",
"")</f>
        <v/>
      </c>
    </row>
    <row r="28" spans="2:12" ht="18.75" customHeight="1">
      <c r="B28" s="5" t="s">
        <v>18</v>
      </c>
      <c r="C28" s="35"/>
      <c r="D28" s="6">
        <f>LEN(C28)</f>
        <v>0</v>
      </c>
      <c r="E28" s="1" t="s">
        <v>233</v>
      </c>
      <c r="I28" s="50" t="str">
        <f>IF(LEN(C28)&gt;40,
"文字数オーバーです",
"")</f>
        <v/>
      </c>
    </row>
    <row r="29" spans="2:12" ht="18.75" customHeight="1">
      <c r="B29" s="8" t="s">
        <v>46</v>
      </c>
      <c r="C29" s="8"/>
      <c r="D29" s="4"/>
      <c r="I29" s="74" t="str">
        <f>IF(OR(ISNUMBER(SEARCH(" ",C29)),ISNUMBER(SEARCH("　",C29))),"⚠ スペースあり","")</f>
        <v/>
      </c>
    </row>
    <row r="31" spans="2:12" ht="18.75" customHeight="1">
      <c r="B31" s="5" t="s">
        <v>31</v>
      </c>
      <c r="C31" s="8" t="s">
        <v>41</v>
      </c>
    </row>
    <row r="32" spans="2:12" ht="18.75" customHeight="1">
      <c r="B32" s="5" t="s">
        <v>37</v>
      </c>
      <c r="C32" s="8"/>
      <c r="D32" s="6">
        <f>LEN(C32)</f>
        <v>0</v>
      </c>
      <c r="E32" s="1" t="s">
        <v>232</v>
      </c>
    </row>
    <row r="33" spans="2:9" ht="18.75" customHeight="1">
      <c r="B33" s="5" t="s">
        <v>19</v>
      </c>
      <c r="C33" s="35"/>
      <c r="D33" s="6">
        <f>LEN(C33)</f>
        <v>0</v>
      </c>
      <c r="E33" s="1" t="s">
        <v>233</v>
      </c>
    </row>
    <row r="34" spans="2:9" ht="18.75" customHeight="1">
      <c r="B34" s="8" t="s">
        <v>47</v>
      </c>
      <c r="C34" s="8"/>
      <c r="D34" s="4"/>
      <c r="I34" s="74" t="str">
        <f>IF(OR(ISNUMBER(SEARCH(" ",C34)),ISNUMBER(SEARCH("　",C34))),"⚠ スペースあり","")</f>
        <v/>
      </c>
    </row>
    <row r="36" spans="2:9" ht="18.75" customHeight="1">
      <c r="B36" s="5" t="s">
        <v>32</v>
      </c>
      <c r="C36" s="8" t="s">
        <v>42</v>
      </c>
    </row>
    <row r="37" spans="2:9" ht="18.75" customHeight="1">
      <c r="B37" s="5" t="s">
        <v>36</v>
      </c>
      <c r="C37" s="8"/>
      <c r="D37" s="6">
        <f>LEN(C37)</f>
        <v>0</v>
      </c>
      <c r="E37" s="1" t="s">
        <v>232</v>
      </c>
    </row>
    <row r="38" spans="2:9" ht="18.75" customHeight="1">
      <c r="B38" s="5" t="s">
        <v>20</v>
      </c>
      <c r="C38" s="35"/>
      <c r="D38" s="6">
        <f>LEN(C38)</f>
        <v>0</v>
      </c>
      <c r="E38" s="1" t="s">
        <v>233</v>
      </c>
    </row>
    <row r="39" spans="2:9" ht="18.75" customHeight="1">
      <c r="B39" s="8" t="s">
        <v>48</v>
      </c>
      <c r="C39" s="8"/>
      <c r="D39" s="4"/>
      <c r="I39" s="74" t="str">
        <f>IF(OR(ISNUMBER(SEARCH(" ",C39)),ISNUMBER(SEARCH("　",C39))),"⚠ スペースあり","")</f>
        <v/>
      </c>
    </row>
    <row r="41" spans="2:9" ht="18.75" customHeight="1">
      <c r="B41" s="5" t="s">
        <v>33</v>
      </c>
      <c r="C41" s="8" t="s">
        <v>43</v>
      </c>
    </row>
    <row r="42" spans="2:9" ht="18.75" customHeight="1">
      <c r="B42" s="5" t="s">
        <v>35</v>
      </c>
      <c r="C42" s="8"/>
      <c r="D42" s="6">
        <f>LEN(C42)</f>
        <v>0</v>
      </c>
      <c r="E42" s="1" t="s">
        <v>232</v>
      </c>
    </row>
    <row r="43" spans="2:9" ht="18.75" customHeight="1">
      <c r="B43" s="5" t="s">
        <v>21</v>
      </c>
      <c r="C43" s="35"/>
      <c r="D43" s="6">
        <f>LEN(C43)</f>
        <v>0</v>
      </c>
      <c r="E43" s="1" t="s">
        <v>233</v>
      </c>
    </row>
    <row r="44" spans="2:9" ht="18.75" customHeight="1">
      <c r="B44" s="8" t="s">
        <v>49</v>
      </c>
      <c r="C44" s="8"/>
      <c r="D44" s="4"/>
      <c r="I44" s="74" t="str">
        <f>IF(OR(ISNUMBER(SEARCH(" ",C44)),ISNUMBER(SEARCH("　",C44))),"⚠ スペースあり","")</f>
        <v/>
      </c>
    </row>
    <row r="46" spans="2:9" ht="18.75" customHeight="1">
      <c r="B46" s="1" t="s">
        <v>107</v>
      </c>
    </row>
    <row r="47" spans="2:9" ht="18.75" customHeight="1">
      <c r="B47" s="5" t="s">
        <v>108</v>
      </c>
      <c r="C47" s="18"/>
      <c r="D47" s="6">
        <f>LEN(C47)</f>
        <v>0</v>
      </c>
      <c r="E47" s="1" t="s">
        <v>229</v>
      </c>
      <c r="I47" s="50" t="str">
        <f>IF(LEN(C47)&gt;20,
"文字数オーバーです",
"")</f>
        <v/>
      </c>
    </row>
    <row r="48" spans="2:9" ht="18.75" customHeight="1">
      <c r="B48" s="5" t="s">
        <v>109</v>
      </c>
      <c r="C48" s="18"/>
      <c r="D48" s="6">
        <f>LEN(C48)</f>
        <v>0</v>
      </c>
      <c r="E48" s="1" t="s">
        <v>234</v>
      </c>
      <c r="I48" s="50" t="str">
        <f>IF(LEN(C48)&gt;40,
"文字数オーバーです",
"")</f>
        <v/>
      </c>
    </row>
  </sheetData>
  <phoneticPr fontId="18"/>
  <conditionalFormatting sqref="C13">
    <cfRule type="expression" dxfId="106" priority="35">
      <formula>LEN(C13) &gt; 20</formula>
    </cfRule>
  </conditionalFormatting>
  <conditionalFormatting sqref="C15">
    <cfRule type="expression" dxfId="105" priority="32">
      <formula>LEN(C15) &gt; 75</formula>
    </cfRule>
  </conditionalFormatting>
  <conditionalFormatting sqref="C22">
    <cfRule type="expression" dxfId="104" priority="7">
      <formula>LEN(C22) &gt; 20</formula>
    </cfRule>
  </conditionalFormatting>
  <conditionalFormatting sqref="C23">
    <cfRule type="expression" dxfId="103" priority="9">
      <formula>LEN(C23) &gt;40</formula>
    </cfRule>
  </conditionalFormatting>
  <conditionalFormatting sqref="C27">
    <cfRule type="expression" dxfId="102" priority="1">
      <formula>LEN(C27) &gt; 20</formula>
    </cfRule>
  </conditionalFormatting>
  <conditionalFormatting sqref="C28">
    <cfRule type="expression" dxfId="101" priority="14">
      <formula>LEN(C28) &gt;40</formula>
    </cfRule>
  </conditionalFormatting>
  <conditionalFormatting sqref="C32">
    <cfRule type="expression" dxfId="100" priority="4">
      <formula>LEN(C32) &gt; 20</formula>
    </cfRule>
  </conditionalFormatting>
  <conditionalFormatting sqref="C33">
    <cfRule type="expression" dxfId="99" priority="12">
      <formula>LEN(C33) &gt;40</formula>
    </cfRule>
  </conditionalFormatting>
  <conditionalFormatting sqref="C37">
    <cfRule type="expression" dxfId="98" priority="2">
      <formula>LEN(C37) &gt; 20</formula>
    </cfRule>
  </conditionalFormatting>
  <conditionalFormatting sqref="C38">
    <cfRule type="expression" dxfId="97" priority="10">
      <formula>LEN(C38) &gt;40</formula>
    </cfRule>
  </conditionalFormatting>
  <conditionalFormatting sqref="C42">
    <cfRule type="expression" dxfId="96" priority="3">
      <formula>LEN(C42) &gt; 20</formula>
    </cfRule>
  </conditionalFormatting>
  <conditionalFormatting sqref="C43">
    <cfRule type="expression" dxfId="95" priority="8">
      <formula>LEN(C43) &gt;40</formula>
    </cfRule>
  </conditionalFormatting>
  <conditionalFormatting sqref="D13">
    <cfRule type="expression" dxfId="94" priority="36">
      <formula>LEN(C13)&gt;20</formula>
    </cfRule>
  </conditionalFormatting>
  <conditionalFormatting sqref="D15">
    <cfRule type="expression" dxfId="93" priority="24">
      <formula>LEN(C15)&gt;75</formula>
    </cfRule>
  </conditionalFormatting>
  <conditionalFormatting sqref="D22">
    <cfRule type="expression" dxfId="92" priority="28">
      <formula>LEN(C22)&gt;20</formula>
    </cfRule>
  </conditionalFormatting>
  <conditionalFormatting sqref="D23">
    <cfRule type="expression" dxfId="91" priority="17">
      <formula>LEN(C23)&gt;40</formula>
    </cfRule>
  </conditionalFormatting>
  <conditionalFormatting sqref="D27">
    <cfRule type="expression" dxfId="90" priority="25">
      <formula>LEN(C27)&gt;20</formula>
    </cfRule>
  </conditionalFormatting>
  <conditionalFormatting sqref="D28">
    <cfRule type="expression" dxfId="89" priority="22">
      <formula>LEN(C28)&gt;40</formula>
    </cfRule>
  </conditionalFormatting>
  <conditionalFormatting sqref="D32">
    <cfRule type="expression" dxfId="88" priority="26">
      <formula>LEN(C32)&gt;20</formula>
    </cfRule>
  </conditionalFormatting>
  <conditionalFormatting sqref="D33">
    <cfRule type="expression" dxfId="87" priority="20">
      <formula>LEN(C33)&gt;40</formula>
    </cfRule>
  </conditionalFormatting>
  <conditionalFormatting sqref="D37">
    <cfRule type="expression" dxfId="86" priority="27">
      <formula>LEN(C37)&gt;20</formula>
    </cfRule>
  </conditionalFormatting>
  <conditionalFormatting sqref="D38">
    <cfRule type="expression" dxfId="85" priority="18">
      <formula>LEN(C38)&gt;40</formula>
    </cfRule>
  </conditionalFormatting>
  <conditionalFormatting sqref="D42">
    <cfRule type="expression" dxfId="84" priority="29">
      <formula>LEN(C42)&gt;20</formula>
    </cfRule>
  </conditionalFormatting>
  <conditionalFormatting sqref="D43">
    <cfRule type="expression" dxfId="83" priority="19">
      <formula>LEN(C43)&gt;40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2075-5F67-473F-B765-70CEAB3247E6}">
  <sheetPr>
    <tabColor theme="1"/>
  </sheetPr>
  <dimension ref="B2:K19"/>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16384" width="9" style="1"/>
  </cols>
  <sheetData>
    <row r="2" spans="2:11" ht="18.75" customHeight="1">
      <c r="B2" s="1" t="s">
        <v>162</v>
      </c>
    </row>
    <row r="3" spans="2:11" ht="18.75" customHeight="1">
      <c r="B3" s="5" t="s">
        <v>140</v>
      </c>
      <c r="C3" s="8"/>
    </row>
    <row r="4" spans="2:11" ht="18.75" customHeight="1">
      <c r="B4" s="5" t="s">
        <v>163</v>
      </c>
      <c r="C4" s="8"/>
    </row>
    <row r="5" spans="2:11" ht="18.75" customHeight="1">
      <c r="B5" s="5"/>
      <c r="C5" s="8"/>
    </row>
    <row r="7" spans="2:11" ht="18.75" customHeight="1">
      <c r="B7" s="8" t="s">
        <v>159</v>
      </c>
      <c r="C7" s="8"/>
    </row>
    <row r="8" spans="2:11" ht="18.75" customHeight="1">
      <c r="B8" s="8" t="s">
        <v>160</v>
      </c>
      <c r="C8" s="8"/>
    </row>
    <row r="9" spans="2:11" ht="18.75" customHeight="1">
      <c r="B9" s="8" t="s">
        <v>161</v>
      </c>
      <c r="C9" s="8"/>
    </row>
    <row r="11" spans="2:11" ht="18.75" customHeight="1">
      <c r="B11" s="1" t="s">
        <v>122</v>
      </c>
      <c r="E11" s="17" t="s">
        <v>3</v>
      </c>
    </row>
    <row r="13" spans="2:11" ht="18.75" customHeight="1">
      <c r="B13" s="5" t="s">
        <v>128</v>
      </c>
      <c r="C13" s="18"/>
      <c r="D13" s="6">
        <f>LENB(C13)</f>
        <v>0</v>
      </c>
      <c r="E13" s="1" t="s">
        <v>235</v>
      </c>
      <c r="G13" s="17"/>
      <c r="H13" s="50" t="str">
        <f>IF(LENB(C13)&gt;40,
"文字数オーバーです",
"")</f>
        <v/>
      </c>
    </row>
    <row r="14" spans="2:11" ht="18.75" customHeight="1">
      <c r="C14" s="3"/>
      <c r="D14" s="2"/>
      <c r="E14" s="4"/>
    </row>
    <row r="15" spans="2:11" ht="18.75" customHeight="1">
      <c r="B15" s="5" t="s">
        <v>106</v>
      </c>
      <c r="C15" s="28"/>
      <c r="D15" s="6">
        <f>LENB(C15)</f>
        <v>0</v>
      </c>
      <c r="E15" s="1" t="s">
        <v>236</v>
      </c>
      <c r="H15" s="50" t="str">
        <f>IF(LENB(C15)&gt;100,
"文字数オーバーです",
"")</f>
        <v/>
      </c>
      <c r="K15" s="1" t="s">
        <v>123</v>
      </c>
    </row>
    <row r="16" spans="2:11" ht="18.75" customHeight="1">
      <c r="K16" s="1" t="s">
        <v>127</v>
      </c>
    </row>
    <row r="17" spans="2:11" ht="18.75" customHeight="1">
      <c r="B17" s="5" t="s">
        <v>78</v>
      </c>
      <c r="C17" s="28"/>
      <c r="D17" s="17" t="s">
        <v>172</v>
      </c>
      <c r="F17" s="1" t="str">
        <f>IF(OR(ISNUMBER(SEARCH(" ",A17)),ISNUMBER(SEARCH("　",A17))),"⚠ スペースあり","")</f>
        <v/>
      </c>
      <c r="H17" s="74" t="str">
        <f>IF(OR(ISNUMBER(SEARCH(" ",C17)),ISNUMBER(SEARCH("　",C17))),"⚠ スペースあり","")</f>
        <v/>
      </c>
      <c r="K17" s="1" t="s">
        <v>124</v>
      </c>
    </row>
    <row r="18" spans="2:11" ht="18.75" customHeight="1">
      <c r="K18" s="1" t="s">
        <v>125</v>
      </c>
    </row>
    <row r="19" spans="2:11" ht="18.75" customHeight="1">
      <c r="B19" s="5" t="s">
        <v>129</v>
      </c>
      <c r="C19" s="18"/>
      <c r="D19" s="1" t="s">
        <v>175</v>
      </c>
      <c r="K19" s="1" t="s">
        <v>126</v>
      </c>
    </row>
  </sheetData>
  <phoneticPr fontId="18"/>
  <conditionalFormatting sqref="C13">
    <cfRule type="expression" dxfId="82" priority="3">
      <formula>LENB(C13) &gt; 40</formula>
    </cfRule>
  </conditionalFormatting>
  <conditionalFormatting sqref="C15">
    <cfRule type="expression" dxfId="81" priority="1">
      <formula>LENB(C15) &gt;100</formula>
    </cfRule>
  </conditionalFormatting>
  <conditionalFormatting sqref="D13">
    <cfRule type="expression" dxfId="80" priority="2">
      <formula>LENB(C13)&gt;40</formula>
    </cfRule>
  </conditionalFormatting>
  <conditionalFormatting sqref="D15">
    <cfRule type="expression" dxfId="79" priority="4">
      <formula>LENB(C15)&gt;100</formula>
    </cfRule>
  </conditionalFormatting>
  <dataValidations count="1">
    <dataValidation type="list" allowBlank="1" showInputMessage="1" showErrorMessage="1" sqref="C19" xr:uid="{D1B6D71A-194F-4F81-AAC7-8C0FC52D61CD}">
      <formula1>"詳細を見る,ダウンロード,今すぐ購入,新規登録,お問い合わせ,今すぐ申込,今すぐ予約,お試しプレイ,今すぐ視聴,続きを見る,今すぐ調べてみる,値段を確認,今すぐ注文,今すぐインストール,公演時間を確認,今すぐ視聴,興味あり,購読,今すぐチケットを入手,今すぐ体験,今すぐ予約注文,近くのお店に行ってみる"</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008F1-23E5-49C6-B0A7-4086B7217904}">
  <sheetPr>
    <tabColor theme="2" tint="-9.9978637043366805E-2"/>
  </sheetPr>
  <dimension ref="B2:K54"/>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53.21875" style="1" customWidth="1"/>
    <col min="9" max="9" width="9" style="1" customWidth="1"/>
    <col min="10" max="10" width="9" style="1"/>
    <col min="11" max="11" width="9.21875" style="1" customWidth="1"/>
    <col min="12"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row>
    <row r="7" spans="2:8" ht="18.75" customHeight="1">
      <c r="B7" s="8" t="s">
        <v>159</v>
      </c>
      <c r="C7" s="8"/>
    </row>
    <row r="8" spans="2:8" ht="18.75" customHeight="1">
      <c r="B8" s="8" t="s">
        <v>160</v>
      </c>
      <c r="C8" s="8"/>
    </row>
    <row r="9" spans="2:8" ht="18.75" customHeight="1">
      <c r="B9" s="8" t="s">
        <v>161</v>
      </c>
      <c r="C9" s="8"/>
    </row>
    <row r="11" spans="2:8" ht="18.75" customHeight="1">
      <c r="B11" s="1" t="s">
        <v>88</v>
      </c>
      <c r="E11" s="17" t="s">
        <v>3</v>
      </c>
      <c r="H11" s="50" t="s">
        <v>164</v>
      </c>
    </row>
    <row r="13" spans="2:8" ht="18.75" customHeight="1">
      <c r="B13" s="5" t="s">
        <v>10</v>
      </c>
      <c r="C13" s="18"/>
      <c r="D13" s="6">
        <f>LENB(C13)</f>
        <v>0</v>
      </c>
      <c r="E13" s="1" t="s">
        <v>171</v>
      </c>
      <c r="H13" s="51" t="str" cm="1">
        <f t="array" ref="H13">IF(SUMPRODUCT(--ISNUMBER(FIND({"!","！","？","|","/","✕","?","×","+","㎡","㈱","Ⅰ","Ⅱ","Ⅲ","Ⅳ","Ⅴ","Ⅵ","Ⅶ","Ⅷ","Ⅸ","Ⅹ","①","②","③","④","⑤","⑥","⑦","⑧","⑨","⑩","㎞","㎝","№","¥"}, C13))) &gt; 0,
   "記号、環境依存文字は使えません",
   IF(LENB(C13) &gt; 25,
      "文字数オーバーです",
      ""
   )
)</f>
        <v/>
      </c>
    </row>
    <row r="14" spans="2:8" ht="18.75" customHeight="1">
      <c r="C14" s="3"/>
      <c r="D14" s="2"/>
      <c r="E14" s="4"/>
    </row>
    <row r="15" spans="2:8" ht="18.75" customHeight="1">
      <c r="B15" s="5" t="s">
        <v>65</v>
      </c>
      <c r="C15" s="18"/>
      <c r="D15" s="6">
        <f>LENB(C15)</f>
        <v>0</v>
      </c>
      <c r="E15" s="1" t="s">
        <v>170</v>
      </c>
      <c r="H15" s="50" t="str" cm="1">
        <f t="array" ref="H15">IF(
    SUMPRODUCT(--ISNUMBER(FIND({"(",")","【","】","（","）","＜","＞","『","』","≪","≫","｛","}","《","》","「","」","[","]","!","！","？","|","/","✕","?","×","+","㎡","㈱","Ⅰ","Ⅱ","Ⅲ","Ⅳ","Ⅴ","Ⅵ","Ⅶ","Ⅷ","Ⅸ","Ⅹ","①","②","③","④","⑤","⑥","⑦","⑧","⑨","⑩","㎞","㎝","№","¥","ｱ","ｲ","ｳ","ｴ","ｵ","ｶ","ｷ","ｸ","ｹ","ｺ","ｻ","ｼ","ｽ","ｾ","ｿ","ﾀ","ﾁ","ﾂ","ﾃ","ﾄ","ﾅ","ﾆ","ﾇ","ﾈ","ﾉ","ﾊ","ﾋ","ﾌ","ﾍ","ﾎ","ﾏ","ﾐ","ﾑ","ﾒ","ﾓ","ﾔ","ﾕ","ﾖ","ﾗ","ﾘ","ﾙ","ﾚ","ﾛ","ﾜ","ｦ","ﾝ","ｧ","ｨ","ｩ","ｪ","ｫ","ｬ","ｭ","ｮ","ｯ"}, C15))) &gt; 0,
    "記号、環境依存文字、半角カタカナは使えません",
    IF(LENB(C15) &gt; 90,
        "文字数オーバーです",
        ""
    )
)</f>
        <v/>
      </c>
    </row>
    <row r="16" spans="2:8" ht="18.75" customHeight="1">
      <c r="B16" s="5" t="s">
        <v>73</v>
      </c>
      <c r="C16" s="8"/>
      <c r="D16" s="6">
        <f t="shared" ref="D16:D25" si="0">LENB(C16)</f>
        <v>0</v>
      </c>
      <c r="E16" s="1" t="s">
        <v>25</v>
      </c>
      <c r="H16" s="50" t="str" cm="1">
        <f t="array" ref="H16">IF(
    SUMPRODUCT(--ISNUMBER(FIND({"(",")","【","】","（","）","＜","＞","『","』","≪","≫","｛","}","《","》","「","」","[","]","!","！","？","|","/","✕","?","×","+","㎡","㈱","Ⅰ","Ⅱ","Ⅲ","Ⅳ","Ⅴ","Ⅵ","Ⅶ","Ⅷ","Ⅸ","Ⅹ","①","②","③","④","⑤","⑥","⑦","⑧","⑨","⑩","㎞","㎝","№","¥","ｱ","ｲ","ｳ","ｴ","ｵ","ｶ","ｷ","ｸ","ｹ","ｺ","ｻ","ｼ","ｽ","ｾ","ｿ","ﾀ","ﾁ","ﾂ","ﾃ","ﾄ","ﾅ","ﾆ","ﾇ","ﾈ","ﾉ","ﾊ","ﾋ","ﾌ","ﾍ","ﾎ","ﾏ","ﾐ","ﾑ","ﾒ","ﾓ","ﾔ","ﾕ","ﾖ","ﾗ","ﾘ","ﾙ","ﾚ","ﾛ","ﾜ","ｦ","ﾝ","ｧ","ｨ","ｩ","ｪ","ｫ","ｬ","ｭ","ｮ","ｯ"}, C16))) &gt; 0,
    "記号、環境依存文字、半角カタカナは使えません",
    IF(LENB(C16) &gt; 90,
        "文字数オーバーです",
        ""
    )
)</f>
        <v/>
      </c>
    </row>
    <row r="17" spans="2:8" ht="18.75" customHeight="1">
      <c r="B17" s="5" t="s">
        <v>74</v>
      </c>
      <c r="C17" s="8"/>
      <c r="D17" s="6">
        <f t="shared" si="0"/>
        <v>0</v>
      </c>
      <c r="E17" s="1" t="s">
        <v>25</v>
      </c>
      <c r="H17" s="50" t="str" cm="1">
        <f t="array" ref="H17">IF(
    SUMPRODUCT(--ISNUMBER(FIND({"(",")","【","】","（","）","＜","＞","『","』","≪","≫","｛","}","《","》","「","」","[","]","!","！","？","|","/","✕","?","×","+","㎡","㈱","Ⅰ","Ⅱ","Ⅲ","Ⅳ","Ⅴ","Ⅵ","Ⅶ","Ⅷ","Ⅸ","Ⅹ","①","②","③","④","⑤","⑥","⑦","⑧","⑨","⑩","㎞","㎝","№","¥","ｱ","ｲ","ｳ","ｴ","ｵ","ｶ","ｷ","ｸ","ｹ","ｺ","ｻ","ｼ","ｽ","ｾ","ｿ","ﾀ","ﾁ","ﾂ","ﾃ","ﾄ","ﾅ","ﾆ","ﾇ","ﾈ","ﾉ","ﾊ","ﾋ","ﾌ","ﾍ","ﾎ","ﾏ","ﾐ","ﾑ","ﾒ","ﾓ","ﾔ","ﾕ","ﾖ","ﾗ","ﾘ","ﾙ","ﾚ","ﾛ","ﾜ","ｦ","ﾝ","ｧ","ｨ","ｩ","ｪ","ｫ","ｬ","ｭ","ｮ","ｯ"}, C17))) &gt; 0,
    "記号、環境依存文字、半角カタカナは使えません",
    IF(LENB(C17) &gt; 90,
        "文字数オーバーです",
        ""
    )
)</f>
        <v/>
      </c>
    </row>
    <row r="18" spans="2:8" ht="18.75" customHeight="1">
      <c r="B18" s="5" t="s">
        <v>75</v>
      </c>
      <c r="C18" s="8"/>
      <c r="D18" s="6">
        <f t="shared" si="0"/>
        <v>0</v>
      </c>
      <c r="E18" s="1" t="s">
        <v>25</v>
      </c>
      <c r="H18" s="50" t="str" cm="1">
        <f t="array" ref="H18">IF(
    SUMPRODUCT(--ISNUMBER(FIND({"(",")","【","】","（","）","＜","＞","『","』","≪","≫","｛","}","《","》","「","」","[","]","!","！","？","|","/","✕","?","×","+","㎡","㈱","Ⅰ","Ⅱ","Ⅲ","Ⅳ","Ⅴ","Ⅵ","Ⅶ","Ⅷ","Ⅸ","Ⅹ","①","②","③","④","⑤","⑥","⑦","⑧","⑨","⑩","㎞","㎝","№","¥","ｱ","ｲ","ｳ","ｴ","ｵ","ｶ","ｷ","ｸ","ｹ","ｺ","ｻ","ｼ","ｽ","ｾ","ｿ","ﾀ","ﾁ","ﾂ","ﾃ","ﾄ","ﾅ","ﾆ","ﾇ","ﾈ","ﾉ","ﾊ","ﾋ","ﾌ","ﾍ","ﾎ","ﾏ","ﾐ","ﾑ","ﾒ","ﾓ","ﾔ","ﾕ","ﾖ","ﾗ","ﾘ","ﾙ","ﾚ","ﾛ","ﾜ","ｦ","ﾝ","ｧ","ｨ","ｩ","ｪ","ｫ","ｬ","ｭ","ｮ","ｯ"}, C18))) &gt; 0,
    "記号、環境依存文字、半角カタカナは使えません",
    IF(LENB(C18) &gt; 90,
        "文字数オーバーです",
        ""
    )
)</f>
        <v/>
      </c>
    </row>
    <row r="19" spans="2:8" ht="18.75" customHeight="1">
      <c r="B19" s="5" t="s">
        <v>76</v>
      </c>
      <c r="C19" s="8"/>
      <c r="D19" s="6">
        <f t="shared" si="0"/>
        <v>0</v>
      </c>
      <c r="E19" s="1" t="s">
        <v>25</v>
      </c>
      <c r="H19" s="50" t="str" cm="1">
        <f t="array" ref="H19">IF(
    SUMPRODUCT(--ISNUMBER(FIND({"(",")","【","】","（","）","＜","＞","『","』","≪","≫","｛","}","《","》","「","」","[","]","!","！","？","|","/","✕","?","×","+","㎡","㈱","Ⅰ","Ⅱ","Ⅲ","Ⅳ","Ⅴ","Ⅵ","Ⅶ","Ⅷ","Ⅸ","Ⅹ","①","②","③","④","⑤","⑥","⑦","⑧","⑨","⑩","㎞","㎝","№","¥","ｱ","ｲ","ｳ","ｴ","ｵ","ｶ","ｷ","ｸ","ｹ","ｺ","ｻ","ｼ","ｽ","ｾ","ｿ","ﾀ","ﾁ","ﾂ","ﾃ","ﾄ","ﾅ","ﾆ","ﾇ","ﾈ","ﾉ","ﾊ","ﾋ","ﾌ","ﾍ","ﾎ","ﾏ","ﾐ","ﾑ","ﾒ","ﾓ","ﾔ","ﾕ","ﾖ","ﾗ","ﾘ","ﾙ","ﾚ","ﾛ","ﾜ","ｦ","ﾝ","ｧ","ｨ","ｩ","ｪ","ｫ","ｬ","ｭ","ｮ","ｯ"}, C19))) &gt; 0,
    "記号、環境依存文字、半角カタカナは使えません",
    IF(LENB(C19) &gt; 90,
        "文字数オーバーです",
        ""
    )
)</f>
        <v/>
      </c>
    </row>
    <row r="20" spans="2:8" ht="18.75" customHeight="1">
      <c r="D20" s="1" t="s">
        <v>16</v>
      </c>
    </row>
    <row r="21" spans="2:8" ht="18.75" customHeight="1">
      <c r="B21" s="5" t="s">
        <v>68</v>
      </c>
      <c r="C21" s="18"/>
      <c r="D21" s="6">
        <f t="shared" si="0"/>
        <v>0</v>
      </c>
      <c r="E21" s="1" t="s">
        <v>169</v>
      </c>
      <c r="H21" s="50" t="str" cm="1">
        <f t="array" ref="H21">IF(
    SUMPRODUCT(--ISNUMBER(FIND({"(",")","【","】","（","）","＜","＞","『","』","≪","≫","｛","}","《","》","「","」","[","]","!","！","？","|","/","✕","?","×","+","㎡","㈱","Ⅰ","Ⅱ","Ⅲ","Ⅳ","Ⅴ","Ⅵ","Ⅶ","Ⅷ","Ⅸ","Ⅹ","①","②","③","④","⑤","⑥","⑦","⑧","⑨","⑩","㎞","㎝","№","¥","ｱ","ｲ","ｳ","ｴ","ｵ","ｶ","ｷ","ｸ","ｹ","ｺ","ｻ","ｼ","ｽ","ｾ","ｿ","ﾀ","ﾁ","ﾂ","ﾃ","ﾄ","ﾅ","ﾆ","ﾇ","ﾈ","ﾉ","ﾊ","ﾋ","ﾌ","ﾍ","ﾎ","ﾏ","ﾐ","ﾑ","ﾒ","ﾓ","ﾔ","ﾕ","ﾖ","ﾗ","ﾘ","ﾙ","ﾚ","ﾛ","ﾜ","ｦ","ﾝ","ｧ","ｨ","ｩ","ｪ","ｫ","ｬ","ｭ","ｮ","ｯ"}, C21))) &gt; 0,
    "記号、環境依存文字、半角カタカナは使えません",
    IF(LENB(C21) &gt; 30,
        "文字数オーバーです",
        ""
    )
)</f>
        <v/>
      </c>
    </row>
    <row r="22" spans="2:8" ht="18.75" customHeight="1">
      <c r="B22" s="5" t="s">
        <v>69</v>
      </c>
      <c r="C22" s="18"/>
      <c r="D22" s="6">
        <f t="shared" si="0"/>
        <v>0</v>
      </c>
      <c r="E22" s="1" t="s">
        <v>169</v>
      </c>
      <c r="H22" s="50" t="str" cm="1">
        <f t="array" ref="H22">IF(
    SUMPRODUCT(--ISNUMBER(FIND({"(",")","【","】","（","）","＜","＞","『","』","≪","≫","｛","}","《","》","「","」","[","]","!","！","？","|","/","✕","?","×","+","㎡","㈱","Ⅰ","Ⅱ","Ⅲ","Ⅳ","Ⅴ","Ⅵ","Ⅶ","Ⅷ","Ⅸ","Ⅹ","①","②","③","④","⑤","⑥","⑦","⑧","⑨","⑩","㎞","㎝","№","¥","ｱ","ｲ","ｳ","ｴ","ｵ","ｶ","ｷ","ｸ","ｹ","ｺ","ｻ","ｼ","ｽ","ｾ","ｿ","ﾀ","ﾁ","ﾂ","ﾃ","ﾄ","ﾅ","ﾆ","ﾇ","ﾈ","ﾉ","ﾊ","ﾋ","ﾌ","ﾍ","ﾎ","ﾏ","ﾐ","ﾑ","ﾒ","ﾓ","ﾔ","ﾕ","ﾖ","ﾗ","ﾘ","ﾙ","ﾚ","ﾛ","ﾜ","ｦ","ﾝ","ｧ","ｨ","ｩ","ｪ","ｫ","ｬ","ｭ","ｮ","ｯ"}, C22))) &gt; 0,
    "記号、環境依存文字、半角カタカナは使えません",
    IF(LENB(C22) &gt; 30,
        "文字数オーバーです",
        ""
    )
)</f>
        <v/>
      </c>
    </row>
    <row r="23" spans="2:8" ht="18.75" customHeight="1">
      <c r="B23" s="5" t="s">
        <v>70</v>
      </c>
      <c r="C23" s="18"/>
      <c r="D23" s="6">
        <f t="shared" si="0"/>
        <v>0</v>
      </c>
      <c r="E23" s="1" t="s">
        <v>169</v>
      </c>
      <c r="H23" s="50" t="str" cm="1">
        <f t="array" ref="H23">IF(
    SUMPRODUCT(--ISNUMBER(FIND({"(",")","【","】","（","）","＜","＞","『","』","≪","≫","｛","}","《","》","「","」","[","]","!","！","？","|","/","✕","?","×","+","㎡","㈱","Ⅰ","Ⅱ","Ⅲ","Ⅳ","Ⅴ","Ⅵ","Ⅶ","Ⅷ","Ⅸ","Ⅹ","①","②","③","④","⑤","⑥","⑦","⑧","⑨","⑩","㎞","㎝","№","¥","ｱ","ｲ","ｳ","ｴ","ｵ","ｶ","ｷ","ｸ","ｹ","ｺ","ｻ","ｼ","ｽ","ｾ","ｿ","ﾀ","ﾁ","ﾂ","ﾃ","ﾄ","ﾅ","ﾆ","ﾇ","ﾈ","ﾉ","ﾊ","ﾋ","ﾌ","ﾍ","ﾎ","ﾏ","ﾐ","ﾑ","ﾒ","ﾓ","ﾔ","ﾕ","ﾖ","ﾗ","ﾘ","ﾙ","ﾚ","ﾛ","ﾜ","ｦ","ﾝ","ｧ","ｨ","ｩ","ｪ","ｫ","ｬ","ｭ","ｮ","ｯ"}, C23))) &gt; 0,
    "記号、環境依存文字、半角カタカナは使えません",
    IF(LENB(C23) &gt; 30,
        "文字数オーバーです",
        ""
    )
)</f>
        <v/>
      </c>
    </row>
    <row r="24" spans="2:8" ht="18.75" customHeight="1">
      <c r="B24" s="5" t="s">
        <v>77</v>
      </c>
      <c r="C24" s="53"/>
      <c r="D24" s="6">
        <f t="shared" si="0"/>
        <v>0</v>
      </c>
      <c r="E24" s="1" t="s">
        <v>24</v>
      </c>
      <c r="H24" s="50" t="str" cm="1">
        <f t="array" ref="H24">IF(
    SUMPRODUCT(--ISNUMBER(FIND({"(",")","【","】","（","）","＜","＞","『","』","≪","≫","｛","}","《","》","「","」","[","]","!","！","？","|","/","✕","?","×","+","㎡","㈱","Ⅰ","Ⅱ","Ⅲ","Ⅳ","Ⅴ","Ⅵ","Ⅶ","Ⅷ","Ⅸ","Ⅹ","①","②","③","④","⑤","⑥","⑦","⑧","⑨","⑩","㎞","㎝","№","¥","ｱ","ｲ","ｳ","ｴ","ｵ","ｶ","ｷ","ｸ","ｹ","ｺ","ｻ","ｼ","ｽ","ｾ","ｿ","ﾀ","ﾁ","ﾂ","ﾃ","ﾄ","ﾅ","ﾆ","ﾇ","ﾈ","ﾉ","ﾊ","ﾋ","ﾌ","ﾍ","ﾎ","ﾏ","ﾐ","ﾑ","ﾒ","ﾓ","ﾔ","ﾕ","ﾖ","ﾗ","ﾘ","ﾙ","ﾚ","ﾛ","ﾜ","ｦ","ﾝ","ｧ","ｨ","ｩ","ｪ","ｫ","ｬ","ｭ","ｮ","ｯ"}, C24))) &gt; 0,
    "記号、環境依存文字、半角カタカナは使えません",
    IF(LENB(C24) &gt; 30,
        "文字数オーバーです",
        ""
    )
)</f>
        <v/>
      </c>
    </row>
    <row r="25" spans="2:8" ht="18.75" customHeight="1">
      <c r="B25" s="5" t="s">
        <v>72</v>
      </c>
      <c r="C25" s="53"/>
      <c r="D25" s="6">
        <f t="shared" si="0"/>
        <v>0</v>
      </c>
      <c r="E25" s="1" t="s">
        <v>24</v>
      </c>
      <c r="H25" s="50" t="str" cm="1">
        <f t="array" ref="H25">IF(
    SUMPRODUCT(--ISNUMBER(FIND({"(",")","【","】","（","）","＜","＞","『","』","≪","≫","｛","}","《","》","「","」","[","]","!","！","？","|","/","✕","?","×","+","㎡","㈱","Ⅰ","Ⅱ","Ⅲ","Ⅳ","Ⅴ","Ⅵ","Ⅶ","Ⅷ","Ⅸ","Ⅹ","①","②","③","④","⑤","⑥","⑦","⑧","⑨","⑩","㎞","㎝","№","¥","ｱ","ｲ","ｳ","ｴ","ｵ","ｶ","ｷ","ｸ","ｹ","ｺ","ｻ","ｼ","ｽ","ｾ","ｿ","ﾀ","ﾁ","ﾂ","ﾃ","ﾄ","ﾅ","ﾆ","ﾇ","ﾈ","ﾉ","ﾊ","ﾋ","ﾌ","ﾍ","ﾎ","ﾏ","ﾐ","ﾑ","ﾒ","ﾓ","ﾔ","ﾕ","ﾖ","ﾗ","ﾘ","ﾙ","ﾚ","ﾛ","ﾜ","ｦ","ﾝ","ｧ","ｨ","ｩ","ｪ","ｫ","ｬ","ｭ","ｮ","ｯ"}, C25))) &gt; 0,
    "記号、環境依存文字、半角カタカナは使えません",
    IF(LENB(C25) &gt; 30,
        "文字数オーバーです",
        ""
    )
)</f>
        <v/>
      </c>
    </row>
    <row r="26" spans="2:8" ht="18.75" customHeight="1">
      <c r="D26" s="1" t="s">
        <v>16</v>
      </c>
    </row>
    <row r="27" spans="2:8" ht="18.75" customHeight="1">
      <c r="B27" s="5" t="s">
        <v>17</v>
      </c>
      <c r="C27" s="28"/>
      <c r="D27" s="6">
        <f t="shared" ref="D27:D31" si="1">LENB(C27)</f>
        <v>0</v>
      </c>
      <c r="E27" s="3" t="s">
        <v>173</v>
      </c>
      <c r="H27" s="50" t="str">
        <f>IF(
    OR(
        ISNUMBER(SEARCH("㎡", C27)),
        ISNUMBER(SEARCH("㈱", C27)),
        ISNUMBER(SEARCH("|", C27)),
        ISNUMBER(SEARCH("｜", C27)),
        ISNUMBER(SEARCH("✕", C27)),
        ISNUMBER(SEARCH("Ⅰ", C27)),
        ISNUMBER(SEARCH("Ⅱ", C27)),
        ISNUMBER(SEARCH("Ⅲ", C27)),
        ISNUMBER(SEARCH("Ⅳ", C27)),
        ISNUMBER(SEARCH("Ⅴ", C27)),
        ISNUMBER(SEARCH("Ⅵ", C27)),
        ISNUMBER(SEARCH("Ⅶ", C27)),
        ISNUMBER(SEARCH("Ⅷ", C27)),
        ISNUMBER(SEARCH("Ⅸ", C27)),
        ISNUMBER(SEARCH("Ⅹ", C27)),
        ISNUMBER(SEARCH("①", C27)),
        ISNUMBER(SEARCH("②", C27)),
        ISNUMBER(SEARCH("③", C27)),
        ISNUMBER(SEARCH("④", C27)),
        ISNUMBER(SEARCH("⑤", C27)),
        ISNUMBER(SEARCH("⑥", C27)),
        ISNUMBER(SEARCH("⑦", C27)),
        ISNUMBER(SEARCH("⑧", C27)),
        ISNUMBER(SEARCH("⑨", C27)),
        ISNUMBER(SEARCH("⑩", C27)),
        ISNUMBER(SEARCH("㎝", C27)),
        ISNUMBER(SEARCH("㎞", C27)),
        ISNUMBER(SEARCH("№", C27)),
        ISNUMBER(SEARCH("¥", C27))
    ),
    "環境依存文字（ローマ文字、①～⑩、㎡、㈱、✕など）や「 | 」は使えません",
    IF(
        (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gt;=3,
        "記号（括弧、!、？、＋、×、/など）は3つ以上は使えません",
        IF(LENB(C27) &gt; 90,
            "文字数オーバーです",
            ""
        )
    )
)</f>
        <v/>
      </c>
    </row>
    <row r="28" spans="2:8" ht="18.75" customHeight="1">
      <c r="B28" s="5" t="s">
        <v>18</v>
      </c>
      <c r="C28" s="28"/>
      <c r="D28" s="6">
        <f>LENB(C28)</f>
        <v>0</v>
      </c>
      <c r="E28" s="3" t="s">
        <v>170</v>
      </c>
      <c r="H28" s="50" t="str">
        <f t="shared" ref="H28:H31" si="2">IF(
    OR(
        ISNUMBER(SEARCH("㎡", C28)),
        ISNUMBER(SEARCH("㈱", C28)),
        ISNUMBER(SEARCH("|", C28)),
        ISNUMBER(SEARCH("｜", C28)),
        ISNUMBER(SEARCH("✕", C28)),
        ISNUMBER(SEARCH("Ⅰ", C28)),
        ISNUMBER(SEARCH("Ⅱ", C28)),
        ISNUMBER(SEARCH("Ⅲ", C28)),
        ISNUMBER(SEARCH("Ⅳ", C28)),
        ISNUMBER(SEARCH("Ⅴ", C28)),
        ISNUMBER(SEARCH("Ⅵ", C28)),
        ISNUMBER(SEARCH("Ⅶ", C28)),
        ISNUMBER(SEARCH("Ⅷ", C28)),
        ISNUMBER(SEARCH("Ⅸ", C28)),
        ISNUMBER(SEARCH("Ⅹ", C28)),
        ISNUMBER(SEARCH("①", C28)),
        ISNUMBER(SEARCH("②", C28)),
        ISNUMBER(SEARCH("③", C28)),
        ISNUMBER(SEARCH("④", C28)),
        ISNUMBER(SEARCH("⑤", C28)),
        ISNUMBER(SEARCH("⑥", C28)),
        ISNUMBER(SEARCH("⑦", C28)),
        ISNUMBER(SEARCH("⑧", C28)),
        ISNUMBER(SEARCH("⑨", C28)),
        ISNUMBER(SEARCH("⑩", C28)),
        ISNUMBER(SEARCH("㎝", C28)),
        ISNUMBER(SEARCH("㎞", C28)),
        ISNUMBER(SEARCH("№", C28)),
        ISNUMBER(SEARCH("¥", C28))
    ),
    "環境依存文字（ローマ文字、①～⑩、㎡、㈱、✕など）や「 | 」は使えません",
    IF(
        (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LEN(C28)-LEN(SUBSTITUTE(C28,"}","")))&gt;=3,
        "記号（括弧、!、？、＋、×、/など）は3つ以上は使えません",
        IF(LENB(C28) &gt; 90,
            "文字数オーバーです",
            ""
        )
    )
)</f>
        <v/>
      </c>
    </row>
    <row r="29" spans="2:8" ht="18.75" customHeight="1">
      <c r="B29" s="5" t="s">
        <v>19</v>
      </c>
      <c r="C29" s="29"/>
      <c r="D29" s="6">
        <f t="shared" si="1"/>
        <v>0</v>
      </c>
      <c r="E29" s="3" t="s">
        <v>25</v>
      </c>
      <c r="H29" s="50" t="str">
        <f t="shared" si="2"/>
        <v/>
      </c>
    </row>
    <row r="30" spans="2:8" ht="18.75" customHeight="1">
      <c r="B30" s="5" t="s">
        <v>20</v>
      </c>
      <c r="C30" s="29"/>
      <c r="D30" s="6">
        <f t="shared" si="1"/>
        <v>0</v>
      </c>
      <c r="E30" s="3" t="s">
        <v>25</v>
      </c>
      <c r="H30" s="50" t="str">
        <f t="shared" si="2"/>
        <v/>
      </c>
    </row>
    <row r="31" spans="2:8" ht="18.75" customHeight="1">
      <c r="B31" s="5" t="s">
        <v>21</v>
      </c>
      <c r="C31" s="29"/>
      <c r="D31" s="6">
        <f t="shared" si="1"/>
        <v>0</v>
      </c>
      <c r="E31" s="3" t="s">
        <v>25</v>
      </c>
      <c r="H31" s="50" t="str">
        <f t="shared" si="2"/>
        <v/>
      </c>
    </row>
    <row r="33" spans="2:11" ht="18.75" customHeight="1">
      <c r="B33" s="5" t="s">
        <v>78</v>
      </c>
      <c r="C33" s="28"/>
      <c r="D33" s="17" t="s">
        <v>172</v>
      </c>
      <c r="H33" s="74" t="str">
        <f>IF(OR(ISNUMBER(SEARCH(" ",C33)),ISNUMBER(SEARCH("　",C33))),"⚠ スペースあり","")</f>
        <v/>
      </c>
    </row>
    <row r="35" spans="2:11" ht="18.75" customHeight="1">
      <c r="B35" s="9" t="s">
        <v>136</v>
      </c>
      <c r="C35" s="9" t="s">
        <v>50</v>
      </c>
      <c r="G35" s="19" t="s">
        <v>67</v>
      </c>
    </row>
    <row r="36" spans="2:11" ht="18.75" customHeight="1">
      <c r="B36" s="13" t="str">
        <f>タイトル・説明文・ディレクトリ・広告表示オプション!B36</f>
        <v>[地域名]</v>
      </c>
      <c r="C36" s="44" t="str">
        <f>LENB(B36)&amp;"/15"</f>
        <v>8/15</v>
      </c>
      <c r="G36" s="1" t="s">
        <v>63</v>
      </c>
    </row>
    <row r="37" spans="2:11" ht="18.75" customHeight="1">
      <c r="B37" s="13" t="str">
        <f>タイトル・説明文・ディレクトリ・広告表示オプション!B37</f>
        <v>[新築マンション]</v>
      </c>
      <c r="C37" s="44" t="str">
        <f>LENB(B37)&amp;"/15"</f>
        <v>16/15</v>
      </c>
      <c r="G37" s="1" t="s">
        <v>64</v>
      </c>
    </row>
    <row r="39" spans="2:11" ht="18.75" customHeight="1">
      <c r="G39" s="7" t="s">
        <v>1</v>
      </c>
    </row>
    <row r="40" spans="2:11" ht="18.75" customHeight="1">
      <c r="G40" s="20" t="s">
        <v>158</v>
      </c>
      <c r="H40" s="22"/>
      <c r="I40" s="22"/>
      <c r="J40" s="22"/>
      <c r="K40" s="23"/>
    </row>
    <row r="41" spans="2:11" ht="18.75" customHeight="1">
      <c r="G41" s="24" t="s">
        <v>111</v>
      </c>
      <c r="K41" s="26"/>
    </row>
    <row r="42" spans="2:11" ht="18.75" customHeight="1">
      <c r="G42" s="27" t="s">
        <v>165</v>
      </c>
      <c r="K42" s="26"/>
    </row>
    <row r="43" spans="2:11" ht="18.75" customHeight="1">
      <c r="G43" s="27"/>
      <c r="K43" s="26"/>
    </row>
    <row r="44" spans="2:11" ht="18.75" customHeight="1">
      <c r="G44" s="27" t="s">
        <v>4</v>
      </c>
      <c r="K44" s="26"/>
    </row>
    <row r="45" spans="2:11" ht="18.75" customHeight="1">
      <c r="G45" s="27"/>
      <c r="K45" s="26"/>
    </row>
    <row r="46" spans="2:11" ht="18.75" customHeight="1">
      <c r="G46" s="27" t="s">
        <v>5</v>
      </c>
      <c r="K46" s="26"/>
    </row>
    <row r="47" spans="2:11" ht="18.75" customHeight="1">
      <c r="G47" s="27"/>
      <c r="K47" s="26"/>
    </row>
    <row r="48" spans="2:11" ht="18.75" customHeight="1">
      <c r="G48" s="24" t="s">
        <v>2</v>
      </c>
      <c r="K48" s="26"/>
    </row>
    <row r="49" spans="7:11" ht="18.75" customHeight="1">
      <c r="G49" s="27"/>
      <c r="K49" s="26"/>
    </row>
    <row r="50" spans="7:11" ht="18.75" customHeight="1">
      <c r="G50" s="24" t="s">
        <v>7</v>
      </c>
      <c r="K50" s="26"/>
    </row>
    <row r="51" spans="7:11" ht="18.75" customHeight="1">
      <c r="G51" s="24" t="s">
        <v>9</v>
      </c>
      <c r="K51" s="26"/>
    </row>
    <row r="52" spans="7:11" ht="18.75" customHeight="1">
      <c r="G52" s="24" t="s">
        <v>8</v>
      </c>
      <c r="K52" s="26"/>
    </row>
    <row r="53" spans="7:11" ht="18.75" customHeight="1">
      <c r="G53" s="24"/>
      <c r="K53" s="26"/>
    </row>
    <row r="54" spans="7:11" ht="18.75" customHeight="1">
      <c r="G54" s="30" t="s">
        <v>6</v>
      </c>
      <c r="H54" s="32"/>
      <c r="I54" s="32"/>
      <c r="J54" s="32"/>
      <c r="K54" s="33"/>
    </row>
  </sheetData>
  <phoneticPr fontId="18"/>
  <conditionalFormatting sqref="C13">
    <cfRule type="expression" dxfId="78" priority="19">
      <formula>LEN(C13) &gt; 25</formula>
    </cfRule>
    <cfRule type="expression" dxfId="77" priority="20">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onditionalFormatting>
  <conditionalFormatting sqref="C15:C19">
    <cfRule type="duplicateValues" dxfId="76" priority="3"/>
    <cfRule type="expression" dxfId="75" priority="21">
      <formula>LEN(C15) &gt; 90</formula>
    </cfRule>
    <cfRule type="expression" dxfId="74" priority="22">
      <formula>OR(ISNUMBER(FIND("(", C15)),ISNUMBER(FIND(")", C15)),ISNUMBER(FIND("《", C15)),ISNUMBER(FIND("》", C15)),ISNUMBER(FIND("【", C15)),,ISNUMBER(FIND("】", C15)),ISNUMBER(FIND("（", C15)),ISNUMBER(FIND("）", C15)),ISNUMBER(FIND("＜", C15)),ISNUMBER(FIND("＞", C15)), ISNUMBER(FIND("『", C15)), ISNUMBER(FIND("』", C15)),ISNUMBER(FIND("≪", C15)), ISNUMBER(FIND("≫", C15)), ISNUMBER(FIND("｛", C15)), ISNUMBER(FIND("}", C15)), ISNUMBER(FIND("「", C15)), ISNUMBER(FIND("」", C15)), ISNUMBER(FIND("[", C15)), ISNUMBER(FIND("]", C15)), ISNUMBER(FIND("!", C15)), ISNUMBER(FIND("！", C15)), ISNUMBER(FIND("？", C15)), ISNUMBER(FIND("|", C15)), ISNUMBER(FIND("/", C15)), ISNUMBER(FIND("✕", C15)), ISNUMBER(FIND("?", C15)), ISNUMBER(FIND("×", C15)), ISNUMBER(FIND("+", C15)), ISNUMBER(FIND("㎡", C15)), ISNUMBER(FIND("㈱", C15)), ISNUMBER(FIND("Ⅰ", C15)), ISNUMBER(FIND("Ⅱ", C15)), ISNUMBER(FIND("Ⅲ", C15)), ISNUMBER(FIND("Ⅳ", C15)), ISNUMBER(FIND("Ⅴ", C15)), ISNUMBER(FIND("Ⅵ", C15)), ISNUMBER(FIND("Ⅶ", C15)), ISNUMBER(FIND("Ⅷ", C15)), ISNUMBER(FIND("Ⅸ", C15)), ISNUMBER(FIND("Ⅹ", C15)), ISNUMBER(FIND("①", C15)), ISNUMBER(FIND("②", C15)), ISNUMBER(FIND("③", C15)), ISNUMBER(FIND("④", C15)), ISNUMBER(FIND("⑤", C15)), ISNUMBER(FIND("⑥", C15)), ISNUMBER(FIND("⑦", C15)), ISNUMBER(FIND("⑧", C15)), ISNUMBER(FIND("⑨", C15)), ISNUMBER(FIND("⑩", C15)), ISNUMBER(FIND("㎞", C15)), ISNUMBER(FIND("㎝", C15)), ISNUMBER(FIND("№", C15)), ISNUMBER(FIND("¥", C15)), ISNUMBER(FIND("ｱ", C15)), ISNUMBER(FIND("ｲ", C15)), ISNUMBER(FIND("ｳ", C15)), ISNUMBER(FIND("ｴ", C15)), ISNUMBER(FIND("ｵ", C15)), ISNUMBER(FIND("ｶ", C15)), ISNUMBER(FIND("ｷ", C15)), ISNUMBER(FIND("ｸ", C15)), ISNUMBER(FIND("ｹ", C15)), ISNUMBER(FIND("ｺ", C15)), ISNUMBER(FIND("ｻ", C15)), ISNUMBER(FIND("ｼ", C15)), ISNUMBER(FIND("ｽ", C15)), ISNUMBER(FIND("ｾ", C15)), ISNUMBER(FIND("ｿ", C15)), ISNUMBER(FIND("ﾀ", C15)), ISNUMBER(FIND("ﾁ", C15)), ISNUMBER(FIND("ﾂ", C15)), ISNUMBER(FIND("ﾃ", C15)), ISNUMBER(FIND("ﾄ", C15)), ISNUMBER(FIND("ﾅ", C15)), ISNUMBER(FIND("ﾆ", C15)), ISNUMBER(FIND("ﾇ", C15)), ISNUMBER(FIND("ﾈ", C15)), ISNUMBER(FIND("ﾉ", C15)), ISNUMBER(FIND("ﾊ", C15)), ISNUMBER(FIND("ﾋ", C15)), ISNUMBER(FIND("ﾌ", C15)), ISNUMBER(FIND("ﾍ", C15)), ISNUMBER(FIND("ﾎ", C15)), ISNUMBER(FIND("ﾏ", C15)), ISNUMBER(FIND("ﾐ", C15)), ISNUMBER(FIND("ﾑ", C15)), ISNUMBER(FIND("ﾒ", C15)), ISNUMBER(FIND("ﾓ", C15)), ISNUMBER(FIND("ﾔ", C15)), ISNUMBER(FIND("ﾕ", C15)), ISNUMBER(FIND("ﾖ", C15)), ISNUMBER(FIND("ﾗ", C15)), ISNUMBER(FIND("ﾘ", C15)), ISNUMBER(FIND("ﾙ", C15)), ISNUMBER(FIND("ﾚ", C15)), ISNUMBER(FIND("ﾛ", C15)), ISNUMBER(FIND("ﾜ", C15)), ISNUMBER(FIND("ｦ", C15)), ISNUMBER(FIND("ﾝ", C15)), ISNUMBER(FIND("ｧ", C15)), ISNUMBER(FIND("ｨ", C15)), ISNUMBER(FIND("ｩ", C15)), ISNUMBER(FIND("ｪ", C15)), ISNUMBER(FIND("ｫ", C15)), ISNUMBER(FIND("ｬ", C15)), ISNUMBER(FIND("ｭ", C15)), ISNUMBER(FIND("ｮ", C15)), ISNUMBER(FIND("ｯ", C15)))</formula>
    </cfRule>
    <cfRule type="expression" dxfId="73" priority="23">
      <formula>#REF!="記号（！、｜、/、？、×、+）、環境依存文字（ローマ文字、㎡、㈱、✕など）は使えません"</formula>
    </cfRule>
  </conditionalFormatting>
  <conditionalFormatting sqref="C21:C25">
    <cfRule type="duplicateValues" dxfId="72" priority="2"/>
    <cfRule type="expression" dxfId="71" priority="6">
      <formula>LEN(C21) &gt; 30</formula>
    </cfRule>
    <cfRule type="expression" dxfId="70" priority="7">
      <formula>OR(ISNUMBER(FIND("(", C15)),ISNUMBER(FIND(")", C15)),ISNUMBER(FIND("《", C15)),ISNUMBER(FIND("》", C15)),ISNUMBER(FIND("《", C15)),ISNUMBER(FIND("》", C15)),ISNUMBER(FIND("【", C15)),,ISNUMBER(FIND("】", C15)),ISNUMBER(FIND("（", C15)),ISNUMBER(FIND("）", C15)),ISNUMBER(FIND("＜", C15)),ISNUMBER(FIND("＞", C15)), ISNUMBER(FIND("『", C15)), ISNUMBER(FIND("』", C15)),ISNUMBER(FIND("≪", C15)), ISNUMBER(FIND("≫", C15)), ISNUMBER(FIND("｛", C15)), ISNUMBER(FIND("}", C15)),ISNUMBER(FIND("《", C21)),ISNUMBER(FIND("》", C21)),ISNUMBER(FIND("【", C21)),,ISNUMBER(FIND("】", C21)),ISNUMBER(FIND("（", C21)),ISNUMBER(FIND("）", C21)),ISNUMBER(FIND("＜", C21)),ISNUMBER(FIND("＞", C21)), ISNUMBER(FIND("『", C21)), ISNUMBER(FIND("』", C21)),ISNUMBER(FIND("≪", C21)), ISNUMBER(FIND("≫", C21)), ISNUMBER(FIND("｛", C21)), ISNUMBER(FIND("}", C21)), ISNUMBER(FIND("「", C21)), ISNUMBER(FIND("」", C21)), ISNUMBER(FIND("[", C21)), ISNUMBER(FIND("]", C21)), ISNUMBER(FIND("!", C21)), ISNUMBER(FIND("！", C21)), ISNUMBER(FIND("？", C21)), ISNUMBER(FIND("|", C21)), ISNUMBER(FIND("/", C21)), ISNUMBER(FIND("✕", C21)), ISNUMBER(FIND("?", C21)), ISNUMBER(FIND("×", C21)), ISNUMBER(FIND("+", C21)), ISNUMBER(FIND("㎡", C21)), ISNUMBER(FIND("㈱", C21)), ISNUMBER(FIND("Ⅰ", C21)), ISNUMBER(FIND("Ⅱ", C21)), ISNUMBER(FIND("Ⅲ", C21)), ISNUMBER(FIND("Ⅳ", C21)), ISNUMBER(FIND("Ⅴ", C21)), ISNUMBER(FIND("Ⅵ", C21)), ISNUMBER(FIND("Ⅶ", C21)), ISNUMBER(FIND("Ⅷ", C21)), ISNUMBER(FIND("Ⅸ", C21)), ISNUMBER(FIND("Ⅹ", C21)), ISNUMBER(FIND("①", C21)), ISNUMBER(FIND("②", C21)), ISNUMBER(FIND("③", C21)), ISNUMBER(FIND("④", C21)), ISNUMBER(FIND("⑤", C21)), ISNUMBER(FIND("⑥", C21)), ISNUMBER(FIND("⑦", C21)), ISNUMBER(FIND("⑧", C21)), ISNUMBER(FIND("⑨", C21)), ISNUMBER(FIND("⑩", C21)), ISNUMBER(FIND("㎞", C21)), ISNUMBER(FIND("㎝", C21)), ISNUMBER(FIND("№", C21)), ISNUMBER(FIND("¥", C21)), ISNUMBER(FIND("ｱ", C21)), ISNUMBER(FIND("ｲ", C21)), ISNUMBER(FIND("ｳ", C21)), ISNUMBER(FIND("ｴ", C21)), ISNUMBER(FIND("ｵ", C21)), ISNUMBER(FIND("ｶ", C21)), ISNUMBER(FIND("ｷ", C21)), ISNUMBER(FIND("ｸ", C21)), ISNUMBER(FIND("ｹ", C21)), ISNUMBER(FIND("ｺ", C21)), ISNUMBER(FIND("ｻ", C21)), ISNUMBER(FIND("ｼ", C21)), ISNUMBER(FIND("ｽ", C21)), ISNUMBER(FIND("ｾ", C21)), ISNUMBER(FIND("ｿ", C21)), ISNUMBER(FIND("ﾀ", C21)), ISNUMBER(FIND("ﾁ", C21)), ISNUMBER(FIND("ﾂ", C21)), ISNUMBER(FIND("ﾃ", C21)), ISNUMBER(FIND("ﾄ", C21)), ISNUMBER(FIND("ﾅ", C21)), ISNUMBER(FIND("ﾆ", C21)), ISNUMBER(FIND("ﾇ", C21)), ISNUMBER(FIND("ﾈ", C21)), ISNUMBER(FIND("ﾉ", C21)), ISNUMBER(FIND("ﾊ", C21)), ISNUMBER(FIND("ﾋ", C21)), ISNUMBER(FIND("ﾌ", C21)), ISNUMBER(FIND("ﾍ", C21)), ISNUMBER(FIND("ﾎ", C21)), ISNUMBER(FIND("ﾏ", C21)), ISNUMBER(FIND("ﾐ", C21)), ISNUMBER(FIND("ﾑ", C21)), ISNUMBER(FIND("ﾒ", C21)), ISNUMBER(FIND("ﾓ", C21)), ISNUMBER(FIND("ﾔ", C21)), ISNUMBER(FIND("ﾕ", C21)), ISNUMBER(FIND("ﾖ", C21)), ISNUMBER(FIND("ﾗ", C21)), ISNUMBER(FIND("ﾘ", C21)), ISNUMBER(FIND("ﾙ", C21)), ISNUMBER(FIND("ﾚ", C21)), ISNUMBER(FIND("ﾛ", C21)), ISNUMBER(FIND("ﾜ", C21)), ISNUMBER(FIND("ｦ", C21)), ISNUMBER(FIND("ﾝ", C21)), ISNUMBER(FIND("ｧ", C21)), ISNUMBER(FIND("ｨ", C21)), ISNUMBER(FIND("ｩ", C21)), ISNUMBER(FIND("ｪ", C21)), ISNUMBER(FIND("ｫ", C21)), ISNUMBER(FIND("ｬ", C21)), ISNUMBER(FIND("ｭ", C21)), ISNUMBER(FIND("ｮ", C21)), ISNUMBER(FIND("ｯ", C21)))</formula>
    </cfRule>
    <cfRule type="expression" dxfId="69" priority="8">
      <formula>#REF!="記号（！、｜、/、？、×、+）、環境依存文字（ローマ文字、㎡、㈱、✕など）は使えません"</formula>
    </cfRule>
  </conditionalFormatting>
  <conditionalFormatting sqref="C27">
    <cfRule type="expression" dxfId="68" priority="4">
      <formula>LEN(C27) &gt; 60</formula>
    </cfRule>
  </conditionalFormatting>
  <conditionalFormatting sqref="C27:C31">
    <cfRule type="duplicateValues" dxfId="67" priority="1"/>
    <cfRule type="expression" dxfId="66" priority="28">
      <formula>OR(     ISNUMBER(SEARCH("㎡", C27)),     ISNUMBER(SEARCH("㈱", C27)),     ISNUMBER(SEARCH("|", C27)),     ISNUMBER(SEARCH("｜", C27)),     ISNUMBER(SEARCH("✕", C27)),     ISNUMBER(SEARCH("Ⅰ", C27)),     ISNUMBER(SEARCH("Ⅱ", C27)),     ISNUMBER(SEARCH("Ⅲ", C27)),     ISNUMBER(SEARCH("Ⅳ", C27)),     ISNUMBER(SEARCH("Ⅴ", C27)),     ISNUMBER(SEARCH("Ⅵ", C27)),     ISNUMBER(SEARCH("Ⅶ", C27)),     ISNUMBER(SEARCH("Ⅷ", C27)),     ISNUMBER(SEARCH("Ⅸ", C27)),     ISNUMBER(SEARCH("Ⅹ", C27)),     ISNUMBER(SEARCH("①", C27)),     ISNUMBER(SEARCH("②", C27)),     ISNUMBER(SEARCH("③", C27)),     ISNUMBER(SEARCH("④", C27)),     ISNUMBER(SEARCH("⑤", C27)),     ISNUMBER(SEARCH("⑥", C27)),     ISNUMBER(SEARCH("⑦", C27)),     ISNUMBER(SEARCH("⑧", C27)),     ISNUMBER(SEARCH("⑨", C27)),     ISNUMBER(SEARCH("⑩", C27)),     ISNUMBER(SEARCH("㎝", C27)),     ISNUMBER(SEARCH("㎞", C27)),     ISNUMBER(SEARCH("№", C27)),     ISNUMBER(SEARCH("¥", C27)),     (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LEN(C27)-LEN(SUBSTITUTE(C27,"}","")))&gt;=3 )</formula>
    </cfRule>
    <cfRule type="expression" dxfId="65" priority="29">
      <formula>#REF!="記号（括弧、!、？、＋、×、/など）は3つ以上は使えません"</formula>
    </cfRule>
  </conditionalFormatting>
  <conditionalFormatting sqref="C28:C31">
    <cfRule type="expression" dxfId="64" priority="27">
      <formula>LEN(C28) &gt; 90</formula>
    </cfRule>
  </conditionalFormatting>
  <conditionalFormatting sqref="D13">
    <cfRule type="expression" dxfId="63" priority="18">
      <formula>LEN(C13)&gt;=26</formula>
    </cfRule>
  </conditionalFormatting>
  <conditionalFormatting sqref="D15:D19">
    <cfRule type="expression" dxfId="62" priority="17">
      <formula>LEN(C15)&gt;=91</formula>
    </cfRule>
  </conditionalFormatting>
  <conditionalFormatting sqref="D21:D25">
    <cfRule type="expression" dxfId="61" priority="16">
      <formula>LEN(C21)&gt;=31</formula>
    </cfRule>
  </conditionalFormatting>
  <conditionalFormatting sqref="D27">
    <cfRule type="expression" dxfId="60" priority="15">
      <formula>LEN(C27)&gt;=61</formula>
    </cfRule>
  </conditionalFormatting>
  <conditionalFormatting sqref="D28:D31">
    <cfRule type="expression" dxfId="59" priority="5">
      <formula>LEN(C28)&gt;=91</formula>
    </cfRule>
  </conditionalFormatting>
  <dataValidations count="2">
    <dataValidation type="custom" allowBlank="1" showInputMessage="1" showErrorMessage="1" errorTitle="！、｜、/、？、×、+は使えません" sqref="H13" xr:uid="{345FC054-6BBE-4225-887F-F24EC8D902AB}">
      <formula1>ISERROR(FIND("!", J13) + FIND("|", J13) + FIND("/", J13) + FIND("?", J13) + FIND("×", J13) + FIND("+", J13))</formula1>
    </dataValidation>
    <dataValidation type="custom" allowBlank="1" showInputMessage="1" showErrorMessage="1" errorTitle="！、｜、/、？、×、+は使えません" sqref="C13 C15:C19 C21:C25" xr:uid="{AD7F56E3-DD81-4EA7-864A-57A8DBB34D9F}">
      <formula1>ISERROR(FIND("!", C13) + FIND("|", C13) + FIND("/", C13) + FIND("?", C13) + FIND("×", C13) + FIND("+", C13))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D8A9-4F09-42C3-9ED8-288C5D7EFC48}">
  <sheetPr>
    <tabColor theme="9" tint="0.79998168889431442"/>
  </sheetPr>
  <dimension ref="B2:K47"/>
  <sheetViews>
    <sheetView zoomScale="80" zoomScaleNormal="80" workbookViewId="0"/>
  </sheetViews>
  <sheetFormatPr defaultColWidth="9" defaultRowHeight="18.75" customHeight="1"/>
  <cols>
    <col min="1" max="1" width="3.109375" style="1" customWidth="1"/>
    <col min="2" max="2" width="35" style="1" customWidth="1"/>
    <col min="3" max="3" width="86.33203125" style="1" customWidth="1"/>
    <col min="4" max="4" width="7.44140625" style="1" customWidth="1"/>
    <col min="5" max="6" width="9" style="1"/>
    <col min="7" max="7" width="12.44140625" style="1" customWidth="1"/>
    <col min="8" max="8" width="53.21875" style="1" customWidth="1"/>
    <col min="9" max="10" width="9" style="1"/>
    <col min="11" max="11" width="9.21875" style="1" customWidth="1"/>
    <col min="12" max="16384" width="9" style="1"/>
  </cols>
  <sheetData>
    <row r="2" spans="2:8" ht="18.75" customHeight="1">
      <c r="B2" s="1" t="s">
        <v>162</v>
      </c>
    </row>
    <row r="3" spans="2:8" ht="18.75" customHeight="1">
      <c r="B3" s="5" t="s">
        <v>140</v>
      </c>
      <c r="C3" s="8"/>
    </row>
    <row r="4" spans="2:8" ht="18.75" customHeight="1">
      <c r="B4" s="5" t="s">
        <v>163</v>
      </c>
      <c r="C4" s="8"/>
    </row>
    <row r="5" spans="2:8" ht="18.75" customHeight="1">
      <c r="B5" s="5"/>
      <c r="C5" s="8"/>
    </row>
    <row r="7" spans="2:8" ht="18.75" customHeight="1">
      <c r="B7" s="8" t="s">
        <v>159</v>
      </c>
      <c r="C7" s="8"/>
    </row>
    <row r="8" spans="2:8" ht="18.75" customHeight="1">
      <c r="B8" s="8" t="s">
        <v>160</v>
      </c>
      <c r="C8" s="8"/>
    </row>
    <row r="9" spans="2:8" ht="18.75" customHeight="1">
      <c r="B9" s="8" t="s">
        <v>161</v>
      </c>
      <c r="C9" s="8"/>
    </row>
    <row r="11" spans="2:8" ht="18.75" customHeight="1">
      <c r="B11" s="1" t="s">
        <v>87</v>
      </c>
      <c r="E11" s="17" t="s">
        <v>3</v>
      </c>
      <c r="H11" s="50" t="s">
        <v>164</v>
      </c>
    </row>
    <row r="13" spans="2:8" ht="18.75" customHeight="1">
      <c r="B13" s="5" t="s">
        <v>10</v>
      </c>
      <c r="C13" s="18"/>
      <c r="D13" s="6">
        <f>LENB(C13)</f>
        <v>0</v>
      </c>
      <c r="E13" s="1" t="s">
        <v>177</v>
      </c>
      <c r="H13" s="51" t="str" cm="1">
        <f t="array" ref="H13">IF(SUMPRODUCT(--ISNUMBER(FIND({"!","！","？","|","/","✕","?","×","+","㎡","㈱","Ⅰ","Ⅱ","Ⅲ","Ⅳ","Ⅴ","Ⅵ","Ⅶ","Ⅷ","Ⅸ","Ⅹ","①","②","③","④","⑤","⑥","⑦","⑧","⑨","⑩","㎞","㎝","№","¥"}, C13))) &gt; 0,
   "記号、環境依存文字は使えません",
   IF(LENB(C13) &gt; 25,
      "文字数オーバーです",
      ""
   )
)</f>
        <v/>
      </c>
    </row>
    <row r="14" spans="2:8" ht="18.75" customHeight="1">
      <c r="C14" s="3"/>
      <c r="D14" s="2"/>
      <c r="E14" s="4"/>
    </row>
    <row r="15" spans="2:8" ht="18.75" customHeight="1">
      <c r="B15" s="5" t="s">
        <v>11</v>
      </c>
      <c r="C15" s="18"/>
      <c r="D15" s="6">
        <f t="shared" ref="D15:D19" si="0">LENB(C15)</f>
        <v>0</v>
      </c>
      <c r="E15" s="1" t="s">
        <v>176</v>
      </c>
      <c r="H15" s="50" t="str" cm="1">
        <f t="array" ref="H15">IF(
    SUMPRODUCT(--ISNUMBER(FIND({"【","】","（","）","＜","＞","『","』","≪","≫","｛","}","《","》","(",")","「","」","[","]","!","！","？","|","/","✕","?","×","+","㎡","㈱","Ⅰ","Ⅱ","Ⅲ","Ⅳ","Ⅴ","Ⅵ","Ⅶ","Ⅷ","Ⅸ","Ⅹ","①","②","③","④","⑤","⑥","⑦","⑧","⑨","⑩","㎞","㎝","№","¥","ｱ","ｲ","ｳ","ｴ","ｵ","ｶ","ｷ","ｸ","ｹ","ｺ","ｻ","ｼ","ｽ","ｾ","ｿ","ﾀ","ﾁ","ﾂ","ﾃ","ﾄ","ﾅ","ﾆ","ﾇ","ﾈ","ﾉ","ﾊ","ﾋ","ﾌ","ﾍ","ﾎ","ﾏ","ﾐ","ﾑ","ﾒ","ﾓ","ﾔ","ﾕ","ﾖ","ﾗ","ﾘ","ﾙ","ﾚ","ﾛ","ﾜ","ｦ","ﾝ","ｧ","ｨ","ｩ","ｪ","ｫ","ｬ","ｭ","ｮ","ｯ"}, C15))) &gt; 0,
    "記号、環境依存文字、半角カタカナは使えません",
    IF(LENB(C15) &gt; 40,
        "文字数オーバーです",
        ""
    )
)</f>
        <v/>
      </c>
    </row>
    <row r="16" spans="2:8" ht="18.75" customHeight="1">
      <c r="B16" s="5" t="s">
        <v>12</v>
      </c>
      <c r="C16" s="8"/>
      <c r="D16" s="6">
        <f t="shared" si="0"/>
        <v>0</v>
      </c>
      <c r="E16" s="1" t="s">
        <v>26</v>
      </c>
      <c r="H16" s="50" t="str" cm="1">
        <f t="array" ref="H16">IF(
    SUMPRODUCT(--ISNUMBER(FIND({"【","】","（","）","＜","＞","『","』","≪","≫","｛","}","《","》","(",")","「","」","[","]","!","！","？","|","/","✕","?","×","+","㎡","㈱","Ⅰ","Ⅱ","Ⅲ","Ⅳ","Ⅴ","Ⅵ","Ⅶ","Ⅷ","Ⅸ","Ⅹ","①","②","③","④","⑤","⑥","⑦","⑧","⑨","⑩","㎞","㎝","№","¥","ｱ","ｲ","ｳ","ｴ","ｵ","ｶ","ｷ","ｸ","ｹ","ｺ","ｻ","ｼ","ｽ","ｾ","ｿ","ﾀ","ﾁ","ﾂ","ﾃ","ﾄ","ﾅ","ﾆ","ﾇ","ﾈ","ﾉ","ﾊ","ﾋ","ﾌ","ﾍ","ﾎ","ﾏ","ﾐ","ﾑ","ﾒ","ﾓ","ﾔ","ﾕ","ﾖ","ﾗ","ﾘ","ﾙ","ﾚ","ﾛ","ﾜ","ｦ","ﾝ","ｧ","ｨ","ｩ","ｪ","ｫ","ｬ","ｭ","ｮ","ｯ"}, C16))) &gt; 0,
    "記号、環境依存文字、半角カタカナは使えません",
    IF(LENB(C16) &gt; 40,
        "文字数オーバーです",
        ""
    )
)</f>
        <v/>
      </c>
    </row>
    <row r="17" spans="2:8" ht="18.75" customHeight="1">
      <c r="B17" s="5" t="s">
        <v>13</v>
      </c>
      <c r="C17" s="8"/>
      <c r="D17" s="6">
        <f t="shared" si="0"/>
        <v>0</v>
      </c>
      <c r="E17" s="1" t="s">
        <v>26</v>
      </c>
      <c r="H17" s="50" t="str" cm="1">
        <f t="array" ref="H17">IF(
    SUMPRODUCT(--ISNUMBER(FIND({"【","】","（","）","＜","＞","『","』","≪","≫","｛","}","《","》","(",")","「","」","[","]","!","！","？","|","/","✕","?","×","+","㎡","㈱","Ⅰ","Ⅱ","Ⅲ","Ⅳ","Ⅴ","Ⅵ","Ⅶ","Ⅷ","Ⅸ","Ⅹ","①","②","③","④","⑤","⑥","⑦","⑧","⑨","⑩","㎞","㎝","№","¥","ｱ","ｲ","ｳ","ｴ","ｵ","ｶ","ｷ","ｸ","ｹ","ｺ","ｻ","ｼ","ｽ","ｾ","ｿ","ﾀ","ﾁ","ﾂ","ﾃ","ﾄ","ﾅ","ﾆ","ﾇ","ﾈ","ﾉ","ﾊ","ﾋ","ﾌ","ﾍ","ﾎ","ﾏ","ﾐ","ﾑ","ﾒ","ﾓ","ﾔ","ﾕ","ﾖ","ﾗ","ﾘ","ﾙ","ﾚ","ﾛ","ﾜ","ｦ","ﾝ","ｧ","ｨ","ｩ","ｪ","ｫ","ｬ","ｭ","ｮ","ｯ"}, C17))) &gt; 0,
    "記号、環境依存文字、半角カタカナは使えません",
    IF(LENB(C17) &gt; 40,
        "文字数オーバーです",
        ""
    )
)</f>
        <v/>
      </c>
    </row>
    <row r="18" spans="2:8" ht="18.75" customHeight="1">
      <c r="B18" s="5" t="s">
        <v>14</v>
      </c>
      <c r="C18" s="8"/>
      <c r="D18" s="6">
        <f t="shared" si="0"/>
        <v>0</v>
      </c>
      <c r="E18" s="1" t="s">
        <v>26</v>
      </c>
      <c r="H18" s="50" t="str" cm="1">
        <f t="array" ref="H18">IF(
    SUMPRODUCT(--ISNUMBER(FIND({"【","】","（","）","＜","＞","『","』","≪","≫","｛","}","《","》","(",")","「","」","[","]","!","！","？","|","/","✕","?","×","+","㎡","㈱","Ⅰ","Ⅱ","Ⅲ","Ⅳ","Ⅴ","Ⅵ","Ⅶ","Ⅷ","Ⅸ","Ⅹ","①","②","③","④","⑤","⑥","⑦","⑧","⑨","⑩","㎞","㎝","№","¥","ｱ","ｲ","ｳ","ｴ","ｵ","ｶ","ｷ","ｸ","ｹ","ｺ","ｻ","ｼ","ｽ","ｾ","ｿ","ﾀ","ﾁ","ﾂ","ﾃ","ﾄ","ﾅ","ﾆ","ﾇ","ﾈ","ﾉ","ﾊ","ﾋ","ﾌ","ﾍ","ﾎ","ﾏ","ﾐ","ﾑ","ﾒ","ﾓ","ﾔ","ﾕ","ﾖ","ﾗ","ﾘ","ﾙ","ﾚ","ﾛ","ﾜ","ｦ","ﾝ","ｧ","ｨ","ｩ","ｪ","ｫ","ｬ","ｭ","ｮ","ｯ"}, C18))) &gt; 0,
    "記号、環境依存文字、半角カタカナは使えません",
    IF(LENB(C18) &gt; 40,
        "文字数オーバーです",
        ""
    )
)</f>
        <v/>
      </c>
    </row>
    <row r="19" spans="2:8" ht="18.75" customHeight="1">
      <c r="B19" s="5" t="s">
        <v>15</v>
      </c>
      <c r="C19" s="8"/>
      <c r="D19" s="6">
        <f t="shared" si="0"/>
        <v>0</v>
      </c>
      <c r="E19" s="1" t="s">
        <v>26</v>
      </c>
      <c r="H19" s="50" t="str" cm="1">
        <f t="array" ref="H19">IF(
    SUMPRODUCT(--ISNUMBER(FIND({"【","】","（","）","＜","＞","『","』","≪","≫","｛","}","《","》","(",")","「","」","[","]","!","！","？","|","/","✕","?","×","+","㎡","㈱","Ⅰ","Ⅱ","Ⅲ","Ⅳ","Ⅴ","Ⅵ","Ⅶ","Ⅷ","Ⅸ","Ⅹ","①","②","③","④","⑤","⑥","⑦","⑧","⑨","⑩","㎞","㎝","№","¥","ｱ","ｲ","ｳ","ｴ","ｵ","ｶ","ｷ","ｸ","ｹ","ｺ","ｻ","ｼ","ｽ","ｾ","ｿ","ﾀ","ﾁ","ﾂ","ﾃ","ﾄ","ﾅ","ﾆ","ﾇ","ﾈ","ﾉ","ﾊ","ﾋ","ﾌ","ﾍ","ﾎ","ﾏ","ﾐ","ﾑ","ﾒ","ﾓ","ﾔ","ﾕ","ﾖ","ﾗ","ﾘ","ﾙ","ﾚ","ﾛ","ﾜ","ｦ","ﾝ","ｧ","ｨ","ｩ","ｪ","ｫ","ｬ","ｭ","ｮ","ｯ"}, C19))) &gt; 0,
    "記号、環境依存文字、半角カタカナは使えません",
    IF(LENB(C19) &gt; 40,
        "文字数オーバーです",
        ""
    )
)</f>
        <v/>
      </c>
    </row>
    <row r="20" spans="2:8" ht="18.75" customHeight="1">
      <c r="D20" s="1" t="s">
        <v>16</v>
      </c>
    </row>
    <row r="21" spans="2:8" ht="18.75" customHeight="1">
      <c r="B21" s="5" t="s">
        <v>17</v>
      </c>
      <c r="C21" s="28"/>
      <c r="D21" s="6">
        <f>LENB(C21)</f>
        <v>0</v>
      </c>
      <c r="E21" s="3" t="s">
        <v>173</v>
      </c>
      <c r="H21" s="50" t="str">
        <f>IF(
    OR(
        ISNUMBER(SEARCH("㎡", C21)),
        ISNUMBER(SEARCH("㈱", C21)),
        ISNUMBER(SEARCH("|", C21)),
        ISNUMBER(SEARCH("｜", C21)),
        ISNUMBER(SEARCH("✕", C21)),
        ISNUMBER(SEARCH("Ⅰ", C21)),
        ISNUMBER(SEARCH("Ⅱ", C21)),
        ISNUMBER(SEARCH("Ⅲ", C21)),
        ISNUMBER(SEARCH("Ⅳ", C21)),
        ISNUMBER(SEARCH("Ⅴ", C21)),
        ISNUMBER(SEARCH("Ⅵ", C21)),
        ISNUMBER(SEARCH("Ⅶ", C21)),
        ISNUMBER(SEARCH("Ⅷ", C21)),
        ISNUMBER(SEARCH("Ⅸ", C21)),
        ISNUMBER(SEARCH("Ⅹ", C21)),
        ISNUMBER(SEARCH("①", C21)),
        ISNUMBER(SEARCH("②", C21)),
        ISNUMBER(SEARCH("③", C21)),
        ISNUMBER(SEARCH("④", C21)),
        ISNUMBER(SEARCH("⑤", C21)),
        ISNUMBER(SEARCH("⑥", C21)),
        ISNUMBER(SEARCH("⑦", C21)),
        ISNUMBER(SEARCH("⑧", C21)),
        ISNUMBER(SEARCH("⑨", C21)),
        ISNUMBER(SEARCH("⑩", C21)),
        ISNUMBER(SEARCH("㎝", C21)),
        ISNUMBER(SEARCH("㎞", C21)),
        ISNUMBER(SEARCH("№", C21)),
        ISNUMBER(SEARCH("¥", C21))
    ),
    "環境依存文字（ローマ文字、①～⑩、㎡、㈱、✕など）や「 | 」は使えません",
    IF(
        (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gt;=3,
        "記号（括弧、!、？、＋、×、/など）は3つ以上は使えません",
        IF(LENB(C21) &gt; 90,
            "文字数オーバーです",
            ""
        )
    )
)</f>
        <v/>
      </c>
    </row>
    <row r="22" spans="2:8" ht="18.75" customHeight="1">
      <c r="B22" s="5" t="s">
        <v>18</v>
      </c>
      <c r="C22" s="29"/>
      <c r="D22" s="6">
        <f>LENB(C22)</f>
        <v>0</v>
      </c>
      <c r="E22" s="3" t="s">
        <v>25</v>
      </c>
      <c r="H22" s="50" t="str">
        <f t="shared" ref="H22:H25" si="1">IF(
    OR(
        ISNUMBER(SEARCH("㎡", C22)),
        ISNUMBER(SEARCH("㈱", C22)),
        ISNUMBER(SEARCH("|", C22)),
        ISNUMBER(SEARCH("｜", C22)),
        ISNUMBER(SEARCH("✕", C22)),
        ISNUMBER(SEARCH("Ⅰ", C22)),
        ISNUMBER(SEARCH("Ⅱ", C22)),
        ISNUMBER(SEARCH("Ⅲ", C22)),
        ISNUMBER(SEARCH("Ⅳ", C22)),
        ISNUMBER(SEARCH("Ⅴ", C22)),
        ISNUMBER(SEARCH("Ⅵ", C22)),
        ISNUMBER(SEARCH("Ⅶ", C22)),
        ISNUMBER(SEARCH("Ⅷ", C22)),
        ISNUMBER(SEARCH("Ⅸ", C22)),
        ISNUMBER(SEARCH("Ⅹ", C22)),
        ISNUMBER(SEARCH("①", C22)),
        ISNUMBER(SEARCH("②", C22)),
        ISNUMBER(SEARCH("③", C22)),
        ISNUMBER(SEARCH("④", C22)),
        ISNUMBER(SEARCH("⑤", C22)),
        ISNUMBER(SEARCH("⑥", C22)),
        ISNUMBER(SEARCH("⑦", C22)),
        ISNUMBER(SEARCH("⑧", C22)),
        ISNUMBER(SEARCH("⑨", C22)),
        ISNUMBER(SEARCH("⑩", C22)),
        ISNUMBER(SEARCH("㎝", C22)),
        ISNUMBER(SEARCH("㎞", C22)),
        ISNUMBER(SEARCH("№", C22)),
        ISNUMBER(SEARCH("¥", C22))
    ),
    "環境依存文字（ローマ文字、①～⑩、㎡、㈱、✕など）や「 | 」は使えません",
    IF(
        (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LEN(C22)-LEN(SUBSTITUTE(C22,"}","")))&gt;=3,
        "記号（括弧、!、？、＋、×、/など）は3つ以上は使えません",
        IF(LENB(C22) &gt; 90,
            "文字数オーバーです",
            ""
        )
    )
)</f>
        <v/>
      </c>
    </row>
    <row r="23" spans="2:8" ht="18.75" customHeight="1">
      <c r="B23" s="5" t="s">
        <v>19</v>
      </c>
      <c r="C23" s="29"/>
      <c r="D23" s="6">
        <f>LENB(C23)</f>
        <v>0</v>
      </c>
      <c r="E23" s="3" t="s">
        <v>25</v>
      </c>
      <c r="H23" s="50" t="str">
        <f t="shared" si="1"/>
        <v/>
      </c>
    </row>
    <row r="24" spans="2:8" ht="18.75" customHeight="1">
      <c r="B24" s="5" t="s">
        <v>20</v>
      </c>
      <c r="C24" s="29"/>
      <c r="D24" s="6">
        <f>LENB(C24)</f>
        <v>0</v>
      </c>
      <c r="E24" s="3" t="s">
        <v>25</v>
      </c>
      <c r="H24" s="50" t="str">
        <f t="shared" si="1"/>
        <v/>
      </c>
    </row>
    <row r="25" spans="2:8" ht="18.75" customHeight="1">
      <c r="B25" s="5" t="s">
        <v>21</v>
      </c>
      <c r="C25" s="29"/>
      <c r="D25" s="6">
        <f>LENB(C25)</f>
        <v>0</v>
      </c>
      <c r="E25" s="3" t="s">
        <v>25</v>
      </c>
      <c r="H25" s="50" t="str">
        <f t="shared" si="1"/>
        <v/>
      </c>
    </row>
    <row r="27" spans="2:8" ht="18.75" customHeight="1">
      <c r="B27" s="5" t="s">
        <v>78</v>
      </c>
      <c r="C27" s="71"/>
      <c r="D27" s="17" t="s">
        <v>172</v>
      </c>
      <c r="H27" s="74" t="str">
        <f>IF(OR(ISNUMBER(SEARCH(" ",C27)),ISNUMBER(SEARCH("　",C27))),"⚠ スペースあり","")</f>
        <v/>
      </c>
    </row>
    <row r="28" spans="2:8" ht="18.75" customHeight="1">
      <c r="G28" s="19" t="s">
        <v>67</v>
      </c>
    </row>
    <row r="29" spans="2:8" ht="18.75" customHeight="1">
      <c r="G29" s="1" t="s">
        <v>63</v>
      </c>
    </row>
    <row r="30" spans="2:8" ht="18.75" customHeight="1">
      <c r="G30" s="1" t="s">
        <v>64</v>
      </c>
    </row>
    <row r="32" spans="2:8" ht="18.75" customHeight="1">
      <c r="G32" s="7" t="s">
        <v>1</v>
      </c>
    </row>
    <row r="33" spans="7:11" ht="18.75" customHeight="1">
      <c r="G33" s="20" t="s">
        <v>158</v>
      </c>
      <c r="H33" s="22"/>
      <c r="I33" s="22"/>
      <c r="J33" s="22"/>
      <c r="K33" s="23"/>
    </row>
    <row r="34" spans="7:11" ht="18.75" customHeight="1">
      <c r="G34" s="24" t="s">
        <v>111</v>
      </c>
      <c r="K34" s="26"/>
    </row>
    <row r="35" spans="7:11" ht="18.75" customHeight="1">
      <c r="G35" s="27" t="s">
        <v>165</v>
      </c>
      <c r="K35" s="26"/>
    </row>
    <row r="36" spans="7:11" ht="18.75" customHeight="1">
      <c r="G36" s="27"/>
      <c r="K36" s="26"/>
    </row>
    <row r="37" spans="7:11" ht="18.75" customHeight="1">
      <c r="G37" s="27" t="s">
        <v>4</v>
      </c>
      <c r="K37" s="26"/>
    </row>
    <row r="38" spans="7:11" ht="18.75" customHeight="1">
      <c r="G38" s="27"/>
      <c r="K38" s="26"/>
    </row>
    <row r="39" spans="7:11" ht="18.75" customHeight="1">
      <c r="G39" s="27" t="s">
        <v>5</v>
      </c>
      <c r="K39" s="26"/>
    </row>
    <row r="40" spans="7:11" ht="18.75" customHeight="1">
      <c r="G40" s="27"/>
      <c r="K40" s="26"/>
    </row>
    <row r="41" spans="7:11" ht="18.75" customHeight="1">
      <c r="G41" s="24" t="s">
        <v>2</v>
      </c>
      <c r="K41" s="26"/>
    </row>
    <row r="42" spans="7:11" ht="18.75" customHeight="1">
      <c r="G42" s="27"/>
      <c r="K42" s="26"/>
    </row>
    <row r="43" spans="7:11" ht="18.75" customHeight="1">
      <c r="G43" s="24" t="s">
        <v>7</v>
      </c>
      <c r="K43" s="26"/>
    </row>
    <row r="44" spans="7:11" ht="18.75" customHeight="1">
      <c r="G44" s="24" t="s">
        <v>9</v>
      </c>
      <c r="K44" s="26"/>
    </row>
    <row r="45" spans="7:11" ht="18.75" customHeight="1">
      <c r="G45" s="24" t="s">
        <v>8</v>
      </c>
      <c r="K45" s="26"/>
    </row>
    <row r="46" spans="7:11" ht="18.75" customHeight="1">
      <c r="G46" s="24"/>
      <c r="K46" s="26"/>
    </row>
    <row r="47" spans="7:11" ht="18.75" customHeight="1">
      <c r="G47" s="30" t="s">
        <v>6</v>
      </c>
      <c r="H47" s="32"/>
      <c r="I47" s="32"/>
      <c r="J47" s="32"/>
      <c r="K47" s="33"/>
    </row>
  </sheetData>
  <phoneticPr fontId="18"/>
  <conditionalFormatting sqref="C13">
    <cfRule type="expression" dxfId="58" priority="14">
      <formula>LEN(C13) &gt; 25</formula>
    </cfRule>
    <cfRule type="expression" dxfId="57" priority="15">
      <formula>OR(ISNUMBER(FIND("!", C13)), ISNUMBER(FIND("！", C13)), ISNUMBER(FIND("？", C13)), ISNUMBER(FIND("|", C13)), ISNUMBER(FIND("/", C13)), ISNUMBER(FIND("✕", C13)), ISNUMBER(FIND("?", C13)), ISNUMBER(FIND("×", C13)), ISNUMBER(FIND("+", C13)), ISNUMBER(FIND("㎡", C13)), ISNUMBER(FIND("㈱", C13)), ISNUMBER(FIND("Ⅰ", C13)), ISNUMBER(FIND("Ⅱ", C13)), ISNUMBER(FIND("Ⅲ", C13)), ISNUMBER(FIND("Ⅳ", C13)), ISNUMBER(FIND("Ⅴ", C13)), ISNUMBER(FIND("Ⅵ", C13)), ISNUMBER(FIND("Ⅶ", C13)), ISNUMBER(FIND("Ⅷ", C13)), ISNUMBER(FIND("Ⅸ", C13)), ISNUMBER(FIND("Ⅹ", C13)), ISNUMBER(FIND("①", C13)), ISNUMBER(FIND("②", C13)), ISNUMBER(FIND("③", C13)), ISNUMBER(FIND("④", C13)), ISNUMBER(FIND("⑤", C13)), ISNUMBER(FIND("⑥", C13)), ISNUMBER(FIND("⑦", C13)), ISNUMBER(FIND("⑧", C13)), ISNUMBER(FIND("⑨", C13)), ISNUMBER(FIND("⑩", C13)), ISNUMBER(FIND("㎞", C13)), ISNUMBER(FIND("㎝", C13)), ISNUMBER(FIND("№", C13)), ISNUMBER(FIND("¥", C13)))</formula>
    </cfRule>
  </conditionalFormatting>
  <conditionalFormatting sqref="C15:C19">
    <cfRule type="duplicateValues" dxfId="56" priority="2"/>
    <cfRule type="expression" dxfId="55" priority="11">
      <formula>LEN(C15) &gt; 40</formula>
    </cfRule>
    <cfRule type="expression" dxfId="54" priority="12">
      <formula>OR(ISNUMBER(FIND("(", C15)),ISNUMBER(FIND(")", C15)),ISNUMBER(FIND("《", C15)),ISNUMBER(FIND("》", C15)),ISNUMBER(FIND("《", C15)),ISNUMBER(FIND("》", C15)),ISNUMBER(FIND("【", C15)),,ISNUMBER(FIND("】", C15)),ISNUMBER(FIND("（", C15)),ISNUMBER(FIND("）", C15)),ISNUMBER(FIND("＜", C15)),ISNUMBER(FIND("＞", C15)), ISNUMBER(FIND("『", C15)), ISNUMBER(FIND("』", C15)),ISNUMBER(FIND("≪", C15)), ISNUMBER(FIND("≫", C15)), ISNUMBER(FIND("｛", C15)), ISNUMBER(FIND("}", C15)),ISNUMBER(FIND("「", C15)), ISNUMBER(FIND("」", C15)), ISNUMBER(FIND("[", C15)), ISNUMBER(FIND("]", C15)), ISNUMBER(FIND("!", C15)), ISNUMBER(FIND("！", C15)), ISNUMBER(FIND("？", C15)), ISNUMBER(FIND("|", C15)), ISNUMBER(FIND("/", C15)), ISNUMBER(FIND("✕", C15)), ISNUMBER(FIND("?", C15)), ISNUMBER(FIND("×", C15)), ISNUMBER(FIND("+", C15)), ISNUMBER(FIND("㎡", C15)), ISNUMBER(FIND("㈱", C15)), ISNUMBER(FIND("Ⅰ", C15)), ISNUMBER(FIND("Ⅱ", C15)), ISNUMBER(FIND("Ⅲ", C15)), ISNUMBER(FIND("Ⅳ", C15)), ISNUMBER(FIND("Ⅴ", C15)), ISNUMBER(FIND("Ⅵ", C15)), ISNUMBER(FIND("Ⅶ", C15)), ISNUMBER(FIND("Ⅷ", C15)), ISNUMBER(FIND("Ⅸ", C15)), ISNUMBER(FIND("Ⅹ", C15)), ISNUMBER(FIND("①", C15)), ISNUMBER(FIND("②", C15)), ISNUMBER(FIND("③", C15)), ISNUMBER(FIND("④", C15)), ISNUMBER(FIND("⑤", C15)), ISNUMBER(FIND("⑥", C15)), ISNUMBER(FIND("⑦", C15)), ISNUMBER(FIND("⑧", C15)), ISNUMBER(FIND("⑨", C15)), ISNUMBER(FIND("⑩", C15)), ISNUMBER(FIND("㎞", C15)), ISNUMBER(FIND("㎝", C15)), ISNUMBER(FIND("№", C15)), ISNUMBER(FIND("¥", C15)), ISNUMBER(FIND("ｱ", C15)), ISNUMBER(FIND("ｲ", C15)), ISNUMBER(FIND("ｳ", C15)), ISNUMBER(FIND("ｴ", C15)), ISNUMBER(FIND("ｵ", C15)), ISNUMBER(FIND("ｶ", C15)), ISNUMBER(FIND("ｷ", C15)), ISNUMBER(FIND("ｸ", C15)), ISNUMBER(FIND("ｹ", C15)), ISNUMBER(FIND("ｺ", C15)), ISNUMBER(FIND("ｻ", C15)), ISNUMBER(FIND("ｼ", C15)), ISNUMBER(FIND("ｽ", C15)), ISNUMBER(FIND("ｾ", C15)), ISNUMBER(FIND("ｿ", C15)), ISNUMBER(FIND("ﾀ", C15)), ISNUMBER(FIND("ﾁ", C15)), ISNUMBER(FIND("ﾂ", C15)), ISNUMBER(FIND("ﾃ", C15)), ISNUMBER(FIND("ﾄ", C15)), ISNUMBER(FIND("ﾅ", C15)), ISNUMBER(FIND("ﾆ", C15)), ISNUMBER(FIND("ﾇ", C15)), ISNUMBER(FIND("ﾈ", C15)), ISNUMBER(FIND("ﾉ", C15)), ISNUMBER(FIND("ﾊ", C15)), ISNUMBER(FIND("ﾋ", C15)), ISNUMBER(FIND("ﾌ", C15)), ISNUMBER(FIND("ﾍ", C15)), ISNUMBER(FIND("ﾎ", C15)), ISNUMBER(FIND("ﾏ", C15)), ISNUMBER(FIND("ﾐ", C15)), ISNUMBER(FIND("ﾑ", C15)), ISNUMBER(FIND("ﾒ", C15)), ISNUMBER(FIND("ﾓ", C15)), ISNUMBER(FIND("ﾔ", C15)), ISNUMBER(FIND("ﾕ", C15)), ISNUMBER(FIND("ﾖ", C15)), ISNUMBER(FIND("ﾗ", C15)), ISNUMBER(FIND("ﾘ", C15)), ISNUMBER(FIND("ﾙ", C15)), ISNUMBER(FIND("ﾚ", C15)), ISNUMBER(FIND("ﾛ", C15)), ISNUMBER(FIND("ﾜ", C15)), ISNUMBER(FIND("ｦ", C15)), ISNUMBER(FIND("ﾝ", C15)), ISNUMBER(FIND("ｧ", C15)), ISNUMBER(FIND("ｨ", C15)), ISNUMBER(FIND("ｩ", C15)), ISNUMBER(FIND("ｪ", C15)), ISNUMBER(FIND("ｫ", C15)), ISNUMBER(FIND("ｬ", C15)), ISNUMBER(FIND("ｭ", C15)), ISNUMBER(FIND("ｮ", C15)), ISNUMBER(FIND("ｯ", C15)))</formula>
    </cfRule>
    <cfRule type="expression" dxfId="53" priority="13">
      <formula>#REF!="記号（！、｜、/、？、×、+）、環境依存文字（ローマ文字、㎡、㈱、✕など）は使えません"</formula>
    </cfRule>
  </conditionalFormatting>
  <conditionalFormatting sqref="C21:C25">
    <cfRule type="duplicateValues" dxfId="52" priority="1"/>
    <cfRule type="expression" dxfId="51" priority="6">
      <formula>LEN(C21) &gt; 90</formula>
    </cfRule>
    <cfRule type="expression" dxfId="50" priority="7">
      <formula>OR(     ISNUMBER(SEARCH("㎡", C21)),     ISNUMBER(SEARCH("㈱", C21)),     ISNUMBER(SEARCH("|", C21)),     ISNUMBER(SEARCH("｜", C21)),     ISNUMBER(SEARCH("✕", C21)),     ISNUMBER(SEARCH("Ⅰ", C21)),     ISNUMBER(SEARCH("Ⅱ", C21)),     ISNUMBER(SEARCH("Ⅲ", C21)),     ISNUMBER(SEARCH("Ⅳ", C21)),     ISNUMBER(SEARCH("Ⅴ", C21)),     ISNUMBER(SEARCH("Ⅵ", C21)),     ISNUMBER(SEARCH("Ⅶ", C21)),     ISNUMBER(SEARCH("Ⅷ", C21)),     ISNUMBER(SEARCH("Ⅸ", C21)),     ISNUMBER(SEARCH("Ⅹ", C21)),     ISNUMBER(SEARCH("①", C21)),     ISNUMBER(SEARCH("②", C21)),     ISNUMBER(SEARCH("③", C21)),     ISNUMBER(SEARCH("④", C21)),     ISNUMBER(SEARCH("⑤", C21)),     ISNUMBER(SEARCH("⑥", C21)),     ISNUMBER(SEARCH("⑦", C21)),     ISNUMBER(SEARCH("⑧", C21)),     ISNUMBER(SEARCH("⑨", C21)),     ISNUMBER(SEARCH("⑩", C21)),     ISNUMBER(SEARCH("㎝", C21)),     ISNUMBER(SEARCH("㎞", C21)),     ISNUMBER(SEARCH("№", C21)),     ISNUMBER(SEARCH("¥", C21)),     (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LEN(C21)-LEN(SUBSTITUTE(C21,"}","")))&gt;=3 )</formula>
    </cfRule>
    <cfRule type="expression" dxfId="49" priority="8">
      <formula>#REF!="記号（括弧、!、？、＋、×、/など）は3つ以上は使えません"</formula>
    </cfRule>
  </conditionalFormatting>
  <conditionalFormatting sqref="D13">
    <cfRule type="expression" dxfId="48" priority="3">
      <formula>LEN(C13)&gt;=26</formula>
    </cfRule>
  </conditionalFormatting>
  <conditionalFormatting sqref="D15:D19">
    <cfRule type="expression" dxfId="47" priority="4">
      <formula>LEN(C15)&gt;=41</formula>
    </cfRule>
  </conditionalFormatting>
  <conditionalFormatting sqref="D21:D25">
    <cfRule type="expression" dxfId="46" priority="5">
      <formula>LEN(C21)&gt;=91</formula>
    </cfRule>
  </conditionalFormatting>
  <dataValidations count="2">
    <dataValidation type="custom" allowBlank="1" showInputMessage="1" showErrorMessage="1" errorTitle="！、｜、/、？、×、+は使えません" sqref="H13" xr:uid="{D02071ED-9EF4-4E83-9FB5-04E2CBE48A83}">
      <formula1>ISERROR(FIND("!", J13) + FIND("|", J13) + FIND("/", J13) + FIND("?", J13) + FIND("×", J13) + FIND("+", J13))</formula1>
    </dataValidation>
    <dataValidation type="custom" allowBlank="1" showInputMessage="1" showErrorMessage="1" errorTitle="！、｜、/、？、×、+は使えません" sqref="C13 C15:C19" xr:uid="{E108DDD9-E7FF-4AC2-8D6F-0DE899D9D3E8}">
      <formula1>ISERROR(FIND("!", C13) + FIND("|", C13) + FIND("/", C13) + FIND("?", C13) + FIND("×", C13) + FIND("+", C13))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タイトル・説明文・ディレクトリ・広告表示オプション</vt:lpstr>
      <vt:lpstr>キーワード・入稿URL</vt:lpstr>
      <vt:lpstr>ネクサス</vt:lpstr>
      <vt:lpstr>ALTネクサス</vt:lpstr>
      <vt:lpstr>META</vt:lpstr>
      <vt:lpstr>LINE</vt:lpstr>
      <vt:lpstr>TiKTok</vt:lpstr>
      <vt:lpstr>P-MAX</vt:lpstr>
      <vt:lpstr>デマンド</vt:lpstr>
      <vt:lpstr>YouTube</vt:lpstr>
      <vt:lpstr>GDN</vt:lpstr>
      <vt:lpstr>YDA</vt:lpstr>
      <vt:lpstr>Pinterest</vt:lpstr>
      <vt:lpstr>広告カスタマイザとは</vt:lpstr>
      <vt:lpstr>【広告カスタマイザ】キーワードと変動テキスト対応表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治 脇田</cp:lastModifiedBy>
  <cp:lastPrinted>2022-05-20T03:34:37Z</cp:lastPrinted>
  <dcterms:created xsi:type="dcterms:W3CDTF">2017-08-09T05:54:06Z</dcterms:created>
  <dcterms:modified xsi:type="dcterms:W3CDTF">2026-06-25T08:16:14Z</dcterms:modified>
</cp:coreProperties>
</file>